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updateLinks="never" defaultThemeVersion="166925"/>
  <mc:AlternateContent xmlns:mc="http://schemas.openxmlformats.org/markup-compatibility/2006">
    <mc:Choice Requires="x15">
      <x15ac:absPath xmlns:x15ac="http://schemas.microsoft.com/office/spreadsheetml/2010/11/ac" url="https://ellabas.sharepoint.com/sites/GlobalProductManagement/Delte dokumenter/General information/02-Price List/Monitoring 2025/TVP &amp; EMSuite Pricelist/"/>
    </mc:Choice>
  </mc:AlternateContent>
  <xr:revisionPtr revIDLastSave="188" documentId="8_{98DC1513-AE85-434F-8A0C-66AB5AEC9683}" xr6:coauthVersionLast="47" xr6:coauthVersionMax="47" xr10:uidLastSave="{2DAC313F-68FC-4DAC-AF47-37F7E49D61F9}"/>
  <bookViews>
    <workbookView minimized="1" xWindow="35148" yWindow="2616" windowWidth="23040" windowHeight="12120" tabRatio="941" firstSheet="2" activeTab="5" xr2:uid="{EA535135-6183-7946-94EF-43803924C48D}"/>
  </bookViews>
  <sheets>
    <sheet name="Version Control" sheetId="32" r:id="rId1"/>
    <sheet name="Explanation" sheetId="19" r:id="rId2"/>
    <sheet name="EMSuite On-Prem" sheetId="7" r:id="rId3"/>
    <sheet name="EMSuite SaaS" sheetId="24" r:id="rId4"/>
    <sheet name="TVP HW Purchase" sheetId="1" r:id="rId5"/>
    <sheet name="TVP HW Lease" sheetId="33" r:id="rId6"/>
    <sheet name="Calibration" sheetId="8" r:id="rId7"/>
    <sheet name="Calibration points" sheetId="28" r:id="rId8"/>
  </sheets>
  <definedNames>
    <definedName name="Curr">#REF!</definedName>
    <definedName name="GSAlist">#REF!</definedName>
    <definedName name="Ocea">#REF!</definedName>
    <definedName name="price">#REF!</definedName>
    <definedName name="q">#REF!</definedName>
    <definedName name="Rotronic">#REF!</definedName>
    <definedName name="Rotronic_Sft">#REF!</definedName>
    <definedName name="Testo">#REF!</definedName>
    <definedName name="TVP">#REF!</definedName>
    <definedName name="Vaisal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33" l="1"/>
  <c r="N85" i="1"/>
  <c r="N100" i="24" l="1"/>
  <c r="N99" i="24"/>
  <c r="N98" i="24"/>
  <c r="N97" i="24"/>
  <c r="N96" i="24"/>
  <c r="N95" i="24"/>
  <c r="N94" i="24"/>
  <c r="N93" i="24"/>
  <c r="N92" i="24"/>
  <c r="N91" i="24"/>
  <c r="N90" i="24"/>
  <c r="N89" i="24"/>
  <c r="N88" i="24"/>
  <c r="N87" i="24"/>
  <c r="N71" i="24"/>
  <c r="N69" i="24"/>
  <c r="N78" i="24"/>
  <c r="N79" i="24"/>
  <c r="N80" i="24"/>
  <c r="N81" i="24"/>
  <c r="N82" i="24"/>
  <c r="N83" i="24"/>
  <c r="N83" i="33" l="1"/>
  <c r="N82" i="33"/>
  <c r="N81" i="33"/>
  <c r="N79" i="33"/>
  <c r="N78" i="33"/>
  <c r="N77" i="33"/>
  <c r="N73" i="1" l="1"/>
  <c r="N74" i="1"/>
  <c r="N76" i="1"/>
  <c r="N77" i="1"/>
  <c r="N78" i="1"/>
  <c r="N72" i="1"/>
  <c r="J7" i="8"/>
  <c r="J17" i="8" s="1"/>
  <c r="I7" i="8"/>
  <c r="I17" i="8" s="1"/>
  <c r="H7" i="8"/>
  <c r="H17" i="8" s="1"/>
  <c r="G7" i="8"/>
  <c r="G17" i="8" s="1"/>
  <c r="F7" i="8"/>
  <c r="F17" i="8" s="1"/>
  <c r="J11" i="33"/>
  <c r="I11" i="33"/>
  <c r="H11" i="33"/>
  <c r="G11" i="33"/>
  <c r="F11" i="33"/>
  <c r="J6" i="1"/>
  <c r="I6" i="1"/>
  <c r="H6" i="1"/>
  <c r="G6" i="1"/>
  <c r="F6" i="1"/>
  <c r="J11" i="24"/>
  <c r="I11" i="24"/>
  <c r="H11" i="24"/>
  <c r="G11" i="24"/>
  <c r="F11" i="24"/>
  <c r="J6" i="7"/>
  <c r="I6" i="7"/>
  <c r="H6" i="7"/>
  <c r="G6" i="7"/>
  <c r="F6" i="7"/>
  <c r="F73" i="1" l="1"/>
  <c r="F17" i="1"/>
  <c r="F10" i="1"/>
  <c r="F85" i="1"/>
  <c r="G73" i="1"/>
  <c r="G85" i="1"/>
  <c r="H73" i="1"/>
  <c r="H85" i="1"/>
  <c r="I73" i="1"/>
  <c r="I85" i="1"/>
  <c r="J77" i="1"/>
  <c r="J85" i="1"/>
  <c r="I80" i="24"/>
  <c r="I97" i="24"/>
  <c r="I90" i="24"/>
  <c r="I95" i="24"/>
  <c r="I93" i="24"/>
  <c r="I92" i="24"/>
  <c r="I88" i="24"/>
  <c r="I100" i="24"/>
  <c r="I98" i="24"/>
  <c r="I91" i="24"/>
  <c r="I87" i="24"/>
  <c r="I96" i="24"/>
  <c r="I89" i="24"/>
  <c r="I94" i="24"/>
  <c r="I99" i="24"/>
  <c r="J92" i="24"/>
  <c r="J97" i="24"/>
  <c r="J90" i="24"/>
  <c r="J100" i="24"/>
  <c r="J96" i="24"/>
  <c r="J99" i="24"/>
  <c r="J95" i="24"/>
  <c r="J88" i="24"/>
  <c r="J93" i="24"/>
  <c r="J87" i="24"/>
  <c r="J98" i="24"/>
  <c r="J91" i="24"/>
  <c r="J89" i="24"/>
  <c r="J94" i="24"/>
  <c r="F88" i="24"/>
  <c r="F100" i="24"/>
  <c r="F93" i="24"/>
  <c r="F98" i="24"/>
  <c r="F96" i="24"/>
  <c r="F92" i="24"/>
  <c r="F95" i="24"/>
  <c r="F91" i="24"/>
  <c r="F89" i="24"/>
  <c r="F94" i="24"/>
  <c r="F99" i="24"/>
  <c r="F97" i="24"/>
  <c r="F87" i="24"/>
  <c r="F90" i="24"/>
  <c r="G80" i="24"/>
  <c r="G95" i="24"/>
  <c r="G88" i="24"/>
  <c r="G100" i="24"/>
  <c r="G93" i="24"/>
  <c r="G91" i="24"/>
  <c r="G99" i="24"/>
  <c r="G87" i="24"/>
  <c r="G98" i="24"/>
  <c r="G96" i="24"/>
  <c r="G89" i="24"/>
  <c r="G94" i="24"/>
  <c r="G92" i="24"/>
  <c r="G97" i="24"/>
  <c r="G90" i="24"/>
  <c r="H80" i="24"/>
  <c r="H90" i="24"/>
  <c r="H95" i="24"/>
  <c r="H100" i="24"/>
  <c r="H98" i="24"/>
  <c r="H94" i="24"/>
  <c r="H97" i="24"/>
  <c r="H88" i="24"/>
  <c r="H93" i="24"/>
  <c r="H91" i="24"/>
  <c r="H96" i="24"/>
  <c r="H89" i="24"/>
  <c r="H87" i="24"/>
  <c r="H99" i="24"/>
  <c r="H92" i="24"/>
  <c r="H77" i="1"/>
  <c r="F77" i="1"/>
  <c r="H76" i="1"/>
  <c r="J79" i="24"/>
  <c r="J69" i="24"/>
  <c r="J78" i="24"/>
  <c r="J81" i="24"/>
  <c r="F80" i="24"/>
  <c r="F69" i="24"/>
  <c r="I81" i="24"/>
  <c r="I69" i="24"/>
  <c r="I78" i="24"/>
  <c r="J80" i="24"/>
  <c r="G78" i="24"/>
  <c r="G69" i="24"/>
  <c r="H81" i="24"/>
  <c r="H69" i="24"/>
  <c r="H78" i="24"/>
  <c r="F76" i="1"/>
  <c r="H74" i="1"/>
  <c r="H78" i="1"/>
  <c r="F78" i="1"/>
  <c r="G77" i="1"/>
  <c r="F79" i="24"/>
  <c r="G82" i="24"/>
  <c r="F82" i="24"/>
  <c r="G79" i="24"/>
  <c r="F81" i="24"/>
  <c r="I82" i="24"/>
  <c r="F78" i="24"/>
  <c r="I79" i="24"/>
  <c r="G81" i="24"/>
  <c r="J82" i="24"/>
  <c r="H82" i="24"/>
  <c r="H79" i="24"/>
  <c r="I77" i="1"/>
  <c r="I78" i="1"/>
  <c r="J76" i="1"/>
  <c r="G74" i="1"/>
  <c r="F72" i="1"/>
  <c r="G78" i="1"/>
  <c r="I76" i="1"/>
  <c r="F74" i="1"/>
  <c r="I72" i="1"/>
  <c r="J72" i="1"/>
  <c r="J74" i="1"/>
  <c r="J78" i="1"/>
  <c r="I74" i="1"/>
  <c r="G72" i="1"/>
  <c r="J73" i="1"/>
  <c r="H72" i="1"/>
  <c r="G76" i="1"/>
  <c r="F93" i="7"/>
  <c r="G93" i="7"/>
  <c r="H93" i="7"/>
  <c r="I93" i="7"/>
  <c r="J93" i="7"/>
  <c r="F94" i="7"/>
  <c r="G94" i="7"/>
  <c r="H94" i="7"/>
  <c r="I94" i="7"/>
  <c r="J94" i="7"/>
  <c r="F95" i="7"/>
  <c r="G95" i="7"/>
  <c r="H95" i="7"/>
  <c r="I95" i="7"/>
  <c r="J95" i="7"/>
  <c r="F96" i="7"/>
  <c r="G96" i="7"/>
  <c r="H96" i="7"/>
  <c r="I96" i="7"/>
  <c r="J96" i="7"/>
  <c r="F97" i="7"/>
  <c r="G97" i="7"/>
  <c r="H97" i="7"/>
  <c r="I97" i="7"/>
  <c r="J97" i="7"/>
  <c r="F98" i="7"/>
  <c r="G98" i="7"/>
  <c r="H98" i="7"/>
  <c r="I98" i="7"/>
  <c r="J98" i="7"/>
  <c r="F99" i="7"/>
  <c r="G99" i="7"/>
  <c r="H99" i="7"/>
  <c r="I99" i="7"/>
  <c r="J99" i="7"/>
  <c r="F100" i="7"/>
  <c r="G100" i="7"/>
  <c r="H100" i="7"/>
  <c r="I100" i="7"/>
  <c r="J100" i="7"/>
  <c r="F101" i="7"/>
  <c r="G101" i="7"/>
  <c r="H101" i="7"/>
  <c r="I101" i="7"/>
  <c r="J101" i="7"/>
  <c r="F102" i="7"/>
  <c r="G102" i="7"/>
  <c r="H102" i="7"/>
  <c r="I102" i="7"/>
  <c r="J102" i="7"/>
  <c r="F103" i="7"/>
  <c r="G103" i="7"/>
  <c r="H103" i="7"/>
  <c r="I103" i="7"/>
  <c r="J103" i="7"/>
  <c r="F104" i="7"/>
  <c r="G104" i="7"/>
  <c r="H104" i="7"/>
  <c r="I104" i="7"/>
  <c r="J104" i="7"/>
  <c r="F105" i="7"/>
  <c r="G105" i="7"/>
  <c r="H105" i="7"/>
  <c r="I105" i="7"/>
  <c r="J105" i="7"/>
  <c r="J92" i="7"/>
  <c r="I92" i="7"/>
  <c r="H92" i="7"/>
  <c r="G92" i="7"/>
  <c r="F92" i="7"/>
  <c r="J87" i="7"/>
  <c r="I87" i="7"/>
  <c r="H87" i="7"/>
  <c r="G87" i="7"/>
  <c r="F87" i="7"/>
  <c r="J86" i="7"/>
  <c r="I86" i="7"/>
  <c r="H86" i="7"/>
  <c r="G86" i="7"/>
  <c r="F86" i="7"/>
  <c r="J85" i="7"/>
  <c r="I85" i="7"/>
  <c r="H85" i="7"/>
  <c r="G85" i="7"/>
  <c r="F85" i="7"/>
  <c r="J84" i="7"/>
  <c r="I84" i="7"/>
  <c r="H84" i="7"/>
  <c r="G84" i="7"/>
  <c r="F84" i="7"/>
  <c r="J83" i="7"/>
  <c r="I83" i="7"/>
  <c r="H83" i="7"/>
  <c r="G83" i="7"/>
  <c r="F83" i="7"/>
  <c r="F65" i="7"/>
  <c r="G65" i="7"/>
  <c r="H65" i="7"/>
  <c r="I65" i="7"/>
  <c r="J65" i="7"/>
  <c r="F66" i="7"/>
  <c r="G66" i="7"/>
  <c r="H66" i="7"/>
  <c r="I66" i="7"/>
  <c r="J66" i="7"/>
  <c r="F67" i="7"/>
  <c r="G67" i="7"/>
  <c r="H67" i="7"/>
  <c r="I67" i="7"/>
  <c r="J67" i="7"/>
  <c r="F68" i="7"/>
  <c r="G68" i="7"/>
  <c r="H68" i="7"/>
  <c r="I68" i="7"/>
  <c r="J68" i="7"/>
  <c r="F69" i="7"/>
  <c r="G69" i="7"/>
  <c r="H69" i="7"/>
  <c r="I69" i="7"/>
  <c r="J69" i="7"/>
  <c r="F70" i="7"/>
  <c r="G70" i="7"/>
  <c r="H70" i="7"/>
  <c r="I70" i="7"/>
  <c r="J70" i="7"/>
  <c r="F71" i="7"/>
  <c r="G71" i="7"/>
  <c r="H71" i="7"/>
  <c r="I71" i="7"/>
  <c r="J71" i="7"/>
  <c r="F72" i="7"/>
  <c r="G72" i="7"/>
  <c r="H72" i="7"/>
  <c r="I72" i="7"/>
  <c r="J72" i="7"/>
  <c r="F73" i="7"/>
  <c r="G73" i="7"/>
  <c r="H73" i="7"/>
  <c r="I73" i="7"/>
  <c r="J73" i="7"/>
  <c r="F74" i="7"/>
  <c r="G74" i="7"/>
  <c r="H74" i="7"/>
  <c r="I74" i="7"/>
  <c r="J74" i="7"/>
  <c r="F75" i="7"/>
  <c r="G75" i="7"/>
  <c r="H75" i="7"/>
  <c r="I75" i="7"/>
  <c r="J75" i="7"/>
  <c r="F76" i="7"/>
  <c r="G76" i="7"/>
  <c r="H76" i="7"/>
  <c r="I76" i="7"/>
  <c r="J76" i="7"/>
  <c r="F77" i="7"/>
  <c r="G77" i="7"/>
  <c r="H77" i="7"/>
  <c r="I77" i="7"/>
  <c r="J77" i="7"/>
  <c r="J64" i="7"/>
  <c r="I64" i="7"/>
  <c r="H64" i="7"/>
  <c r="G64" i="7"/>
  <c r="F64" i="7"/>
  <c r="J59" i="7"/>
  <c r="I59" i="7"/>
  <c r="H59" i="7"/>
  <c r="G59" i="7"/>
  <c r="F59" i="7"/>
  <c r="F47" i="7"/>
  <c r="G47" i="7"/>
  <c r="H47" i="7"/>
  <c r="I47" i="7"/>
  <c r="J47" i="7"/>
  <c r="F48" i="7"/>
  <c r="G48" i="7"/>
  <c r="H48" i="7"/>
  <c r="I48" i="7"/>
  <c r="J48" i="7"/>
  <c r="F49" i="7"/>
  <c r="G49" i="7"/>
  <c r="H49" i="7"/>
  <c r="I49" i="7"/>
  <c r="J49" i="7"/>
  <c r="F50" i="7"/>
  <c r="G50" i="7"/>
  <c r="H50" i="7"/>
  <c r="I50" i="7"/>
  <c r="J50" i="7"/>
  <c r="F51" i="7"/>
  <c r="G51" i="7"/>
  <c r="H51" i="7"/>
  <c r="I51" i="7"/>
  <c r="J51" i="7"/>
  <c r="F52" i="7"/>
  <c r="G52" i="7"/>
  <c r="H52" i="7"/>
  <c r="I52" i="7"/>
  <c r="J52" i="7"/>
  <c r="F53" i="7"/>
  <c r="G53" i="7"/>
  <c r="H53" i="7"/>
  <c r="I53" i="7"/>
  <c r="J53" i="7"/>
  <c r="F54" i="7"/>
  <c r="G54" i="7"/>
  <c r="H54" i="7"/>
  <c r="I54" i="7"/>
  <c r="J54" i="7"/>
  <c r="F55" i="7"/>
  <c r="G55" i="7"/>
  <c r="H55" i="7"/>
  <c r="I55" i="7"/>
  <c r="J55" i="7"/>
  <c r="F56" i="7"/>
  <c r="G56" i="7"/>
  <c r="H56" i="7"/>
  <c r="I56" i="7"/>
  <c r="J56" i="7"/>
  <c r="F57" i="7"/>
  <c r="G57" i="7"/>
  <c r="H57" i="7"/>
  <c r="I57" i="7"/>
  <c r="J57" i="7"/>
  <c r="F58" i="7"/>
  <c r="G58" i="7"/>
  <c r="H58" i="7"/>
  <c r="I58" i="7"/>
  <c r="J58" i="7"/>
  <c r="J46" i="7"/>
  <c r="I46" i="7"/>
  <c r="H46" i="7"/>
  <c r="G46" i="7"/>
  <c r="F46" i="7"/>
  <c r="J41" i="7"/>
  <c r="I41" i="7"/>
  <c r="H41" i="7"/>
  <c r="G41" i="7"/>
  <c r="F41" i="7"/>
  <c r="J39" i="7"/>
  <c r="I39" i="7"/>
  <c r="H39" i="7"/>
  <c r="G39" i="7"/>
  <c r="F39" i="7"/>
  <c r="J38" i="7"/>
  <c r="I38" i="7"/>
  <c r="H38" i="7"/>
  <c r="G38" i="7"/>
  <c r="F38" i="7"/>
  <c r="J37" i="7"/>
  <c r="I37" i="7"/>
  <c r="H37" i="7"/>
  <c r="G37" i="7"/>
  <c r="F37" i="7"/>
  <c r="F20" i="7"/>
  <c r="G20" i="7"/>
  <c r="H20" i="7"/>
  <c r="I20" i="7"/>
  <c r="J20" i="7"/>
  <c r="F21" i="7"/>
  <c r="G21" i="7"/>
  <c r="H21" i="7"/>
  <c r="I21" i="7"/>
  <c r="J21" i="7"/>
  <c r="F22" i="7"/>
  <c r="G22" i="7"/>
  <c r="H22" i="7"/>
  <c r="I22" i="7"/>
  <c r="J22" i="7"/>
  <c r="F23" i="7"/>
  <c r="G23" i="7"/>
  <c r="H23" i="7"/>
  <c r="I23" i="7"/>
  <c r="J23" i="7"/>
  <c r="F24" i="7"/>
  <c r="G24" i="7"/>
  <c r="H24" i="7"/>
  <c r="I24" i="7"/>
  <c r="J24" i="7"/>
  <c r="F25" i="7"/>
  <c r="G25" i="7"/>
  <c r="H25" i="7"/>
  <c r="I25" i="7"/>
  <c r="J25" i="7"/>
  <c r="F26" i="7"/>
  <c r="G26" i="7"/>
  <c r="H26" i="7"/>
  <c r="I26" i="7"/>
  <c r="J26" i="7"/>
  <c r="F27" i="7"/>
  <c r="G27" i="7"/>
  <c r="H27" i="7"/>
  <c r="I27" i="7"/>
  <c r="J27" i="7"/>
  <c r="F28" i="7"/>
  <c r="G28" i="7"/>
  <c r="H28" i="7"/>
  <c r="I28" i="7"/>
  <c r="J28" i="7"/>
  <c r="F29" i="7"/>
  <c r="G29" i="7"/>
  <c r="H29" i="7"/>
  <c r="I29" i="7"/>
  <c r="J29" i="7"/>
  <c r="F30" i="7"/>
  <c r="G30" i="7"/>
  <c r="H30" i="7"/>
  <c r="I30" i="7"/>
  <c r="J30" i="7"/>
  <c r="F31" i="7"/>
  <c r="G31" i="7"/>
  <c r="H31" i="7"/>
  <c r="I31" i="7"/>
  <c r="J31" i="7"/>
  <c r="F32" i="7"/>
  <c r="G32" i="7"/>
  <c r="H32" i="7"/>
  <c r="I32" i="7"/>
  <c r="J32" i="7"/>
  <c r="J19" i="7"/>
  <c r="I19" i="7"/>
  <c r="H19" i="7"/>
  <c r="G19" i="7"/>
  <c r="F19" i="7"/>
  <c r="J15" i="7"/>
  <c r="I15" i="7"/>
  <c r="H15" i="7"/>
  <c r="G15" i="7"/>
  <c r="F15" i="7"/>
  <c r="J12" i="7"/>
  <c r="I12" i="7"/>
  <c r="H12" i="7"/>
  <c r="G12" i="7"/>
  <c r="F12" i="7"/>
  <c r="J71" i="24"/>
  <c r="I71" i="24"/>
  <c r="H71" i="24"/>
  <c r="G71" i="24"/>
  <c r="F71" i="24"/>
  <c r="J68" i="24"/>
  <c r="I68" i="24"/>
  <c r="H68" i="24"/>
  <c r="G68" i="24"/>
  <c r="F68" i="24"/>
  <c r="J67" i="24"/>
  <c r="I67" i="24"/>
  <c r="H67" i="24"/>
  <c r="G67" i="24"/>
  <c r="F67" i="24"/>
  <c r="F50" i="24"/>
  <c r="G50" i="24"/>
  <c r="H50" i="24"/>
  <c r="I50" i="24"/>
  <c r="J50" i="24"/>
  <c r="F51" i="24"/>
  <c r="G51" i="24"/>
  <c r="H51" i="24"/>
  <c r="I51" i="24"/>
  <c r="J51" i="24"/>
  <c r="F52" i="24"/>
  <c r="G52" i="24"/>
  <c r="H52" i="24"/>
  <c r="I52" i="24"/>
  <c r="J52" i="24"/>
  <c r="F53" i="24"/>
  <c r="G53" i="24"/>
  <c r="H53" i="24"/>
  <c r="I53" i="24"/>
  <c r="J53" i="24"/>
  <c r="F54" i="24"/>
  <c r="G54" i="24"/>
  <c r="H54" i="24"/>
  <c r="I54" i="24"/>
  <c r="J54" i="24"/>
  <c r="F55" i="24"/>
  <c r="G55" i="24"/>
  <c r="H55" i="24"/>
  <c r="I55" i="24"/>
  <c r="J55" i="24"/>
  <c r="F56" i="24"/>
  <c r="G56" i="24"/>
  <c r="H56" i="24"/>
  <c r="I56" i="24"/>
  <c r="J56" i="24"/>
  <c r="F57" i="24"/>
  <c r="G57" i="24"/>
  <c r="H57" i="24"/>
  <c r="I57" i="24"/>
  <c r="J57" i="24"/>
  <c r="F58" i="24"/>
  <c r="G58" i="24"/>
  <c r="H58" i="24"/>
  <c r="I58" i="24"/>
  <c r="J58" i="24"/>
  <c r="F59" i="24"/>
  <c r="G59" i="24"/>
  <c r="H59" i="24"/>
  <c r="I59" i="24"/>
  <c r="J59" i="24"/>
  <c r="J49" i="24"/>
  <c r="I49" i="24"/>
  <c r="H49" i="24"/>
  <c r="G49" i="24"/>
  <c r="F49" i="24"/>
  <c r="F107" i="1"/>
  <c r="G107" i="1"/>
  <c r="H107" i="1"/>
  <c r="I107" i="1"/>
  <c r="J107" i="1"/>
  <c r="F108" i="1"/>
  <c r="G108" i="1"/>
  <c r="H108" i="1"/>
  <c r="I108" i="1"/>
  <c r="J108" i="1"/>
  <c r="F109" i="1"/>
  <c r="G109" i="1"/>
  <c r="H109" i="1"/>
  <c r="I109" i="1"/>
  <c r="J109" i="1"/>
  <c r="J106" i="1"/>
  <c r="I106" i="1"/>
  <c r="H106" i="1"/>
  <c r="G106" i="1"/>
  <c r="F106" i="1"/>
  <c r="F99" i="1"/>
  <c r="G99" i="1"/>
  <c r="H99" i="1"/>
  <c r="I99" i="1"/>
  <c r="J99" i="1"/>
  <c r="F100" i="1"/>
  <c r="G100" i="1"/>
  <c r="H100" i="1"/>
  <c r="I100" i="1"/>
  <c r="J100" i="1"/>
  <c r="F101" i="1"/>
  <c r="G101" i="1"/>
  <c r="H101" i="1"/>
  <c r="I101" i="1"/>
  <c r="J101" i="1"/>
  <c r="F102" i="1"/>
  <c r="G102" i="1"/>
  <c r="H102" i="1"/>
  <c r="I102" i="1"/>
  <c r="J102" i="1"/>
  <c r="J98" i="1"/>
  <c r="I98" i="1"/>
  <c r="H98" i="1"/>
  <c r="G98" i="1"/>
  <c r="F98" i="1"/>
  <c r="J92" i="1"/>
  <c r="I92" i="1"/>
  <c r="H92" i="1"/>
  <c r="G92" i="1"/>
  <c r="F92" i="1"/>
  <c r="J89" i="1"/>
  <c r="I89" i="1"/>
  <c r="H89" i="1"/>
  <c r="G89" i="1"/>
  <c r="F89" i="1"/>
  <c r="J88" i="1"/>
  <c r="I88" i="1"/>
  <c r="H88" i="1"/>
  <c r="G88" i="1"/>
  <c r="F88" i="1"/>
  <c r="J84" i="1"/>
  <c r="I84" i="1"/>
  <c r="H84" i="1"/>
  <c r="G84" i="1"/>
  <c r="F84" i="1"/>
  <c r="J83" i="1"/>
  <c r="I83" i="1"/>
  <c r="H83" i="1"/>
  <c r="G83" i="1"/>
  <c r="F83" i="1"/>
  <c r="J82" i="1"/>
  <c r="I82" i="1"/>
  <c r="H82" i="1"/>
  <c r="G82" i="1"/>
  <c r="F82" i="1"/>
  <c r="J81" i="1"/>
  <c r="I81" i="1"/>
  <c r="H81" i="1"/>
  <c r="G81" i="1"/>
  <c r="F81" i="1"/>
  <c r="J80" i="1"/>
  <c r="I80" i="1"/>
  <c r="H80" i="1"/>
  <c r="G80" i="1"/>
  <c r="F80" i="1"/>
  <c r="J65" i="1"/>
  <c r="I65" i="1"/>
  <c r="H65" i="1"/>
  <c r="G65" i="1"/>
  <c r="F65" i="1"/>
  <c r="J66" i="1"/>
  <c r="I66" i="1"/>
  <c r="H66" i="1"/>
  <c r="G66" i="1"/>
  <c r="F66" i="1"/>
  <c r="J69" i="1"/>
  <c r="I69" i="1"/>
  <c r="H69" i="1"/>
  <c r="G69" i="1"/>
  <c r="F69" i="1"/>
  <c r="J68" i="1"/>
  <c r="I68" i="1"/>
  <c r="H68" i="1"/>
  <c r="G68" i="1"/>
  <c r="F68" i="1"/>
  <c r="J63" i="1"/>
  <c r="I63" i="1"/>
  <c r="H63" i="1"/>
  <c r="G63" i="1"/>
  <c r="F63" i="1"/>
  <c r="J62" i="1"/>
  <c r="I62" i="1"/>
  <c r="H62" i="1"/>
  <c r="G62" i="1"/>
  <c r="F62" i="1"/>
  <c r="J60" i="1"/>
  <c r="I60" i="1"/>
  <c r="H60" i="1"/>
  <c r="G60" i="1"/>
  <c r="F60" i="1"/>
  <c r="J59" i="1"/>
  <c r="I59" i="1"/>
  <c r="H59" i="1"/>
  <c r="G59" i="1"/>
  <c r="F59" i="1"/>
  <c r="J57" i="1"/>
  <c r="I57" i="1"/>
  <c r="H57" i="1"/>
  <c r="G57" i="1"/>
  <c r="F57" i="1"/>
  <c r="J56" i="1"/>
  <c r="I56" i="1"/>
  <c r="H56" i="1"/>
  <c r="G56" i="1"/>
  <c r="F56" i="1"/>
  <c r="F51" i="1"/>
  <c r="G51" i="1"/>
  <c r="H51" i="1"/>
  <c r="I51" i="1"/>
  <c r="J51" i="1"/>
  <c r="F52" i="1"/>
  <c r="G52" i="1"/>
  <c r="H52" i="1"/>
  <c r="I52" i="1"/>
  <c r="J52" i="1"/>
  <c r="F53" i="1"/>
  <c r="G53" i="1"/>
  <c r="H53" i="1"/>
  <c r="I53" i="1"/>
  <c r="J53" i="1"/>
  <c r="J50" i="1"/>
  <c r="I50" i="1"/>
  <c r="H50" i="1"/>
  <c r="G50" i="1"/>
  <c r="F50" i="1"/>
  <c r="J47" i="1"/>
  <c r="I47" i="1"/>
  <c r="H47" i="1"/>
  <c r="G47" i="1"/>
  <c r="F47" i="1"/>
  <c r="J45" i="1"/>
  <c r="I45" i="1"/>
  <c r="H45" i="1"/>
  <c r="G45" i="1"/>
  <c r="F45" i="1"/>
  <c r="J44" i="1"/>
  <c r="I44" i="1"/>
  <c r="H44" i="1"/>
  <c r="G44" i="1"/>
  <c r="F44" i="1"/>
  <c r="J43" i="1"/>
  <c r="I43" i="1"/>
  <c r="H43" i="1"/>
  <c r="G43" i="1"/>
  <c r="F43" i="1"/>
  <c r="J42" i="1"/>
  <c r="I42" i="1"/>
  <c r="H42" i="1"/>
  <c r="G42" i="1"/>
  <c r="F42" i="1"/>
  <c r="J40" i="1"/>
  <c r="I40" i="1"/>
  <c r="H40" i="1"/>
  <c r="G40" i="1"/>
  <c r="F40" i="1"/>
  <c r="J39" i="1"/>
  <c r="I39" i="1"/>
  <c r="H39" i="1"/>
  <c r="G39" i="1"/>
  <c r="F39" i="1"/>
  <c r="J38" i="1"/>
  <c r="I38" i="1"/>
  <c r="H38" i="1"/>
  <c r="G38" i="1"/>
  <c r="F38" i="1"/>
  <c r="J36" i="1"/>
  <c r="I36" i="1"/>
  <c r="H36" i="1"/>
  <c r="G36" i="1"/>
  <c r="F36" i="1"/>
  <c r="J31" i="1"/>
  <c r="I31" i="1"/>
  <c r="H31" i="1"/>
  <c r="G31" i="1"/>
  <c r="F31" i="1"/>
  <c r="F25" i="1"/>
  <c r="G25" i="1"/>
  <c r="H25" i="1"/>
  <c r="I25" i="1"/>
  <c r="J25" i="1"/>
  <c r="F26" i="1"/>
  <c r="G26" i="1"/>
  <c r="H26" i="1"/>
  <c r="I26" i="1"/>
  <c r="J26" i="1"/>
  <c r="F27" i="1"/>
  <c r="G27" i="1"/>
  <c r="H27" i="1"/>
  <c r="I27" i="1"/>
  <c r="J27" i="1"/>
  <c r="J24" i="1"/>
  <c r="I24" i="1"/>
  <c r="H24" i="1"/>
  <c r="G24" i="1"/>
  <c r="F24" i="1"/>
  <c r="F18" i="1"/>
  <c r="G18" i="1"/>
  <c r="H18" i="1"/>
  <c r="I18" i="1"/>
  <c r="J18" i="1"/>
  <c r="F19" i="1"/>
  <c r="G19" i="1"/>
  <c r="H19" i="1"/>
  <c r="I19" i="1"/>
  <c r="J19" i="1"/>
  <c r="F20" i="1"/>
  <c r="G20" i="1"/>
  <c r="H20" i="1"/>
  <c r="I20" i="1"/>
  <c r="J20" i="1"/>
  <c r="J17" i="1"/>
  <c r="I17" i="1"/>
  <c r="H17" i="1"/>
  <c r="G17" i="1"/>
  <c r="F11" i="1"/>
  <c r="G11" i="1"/>
  <c r="H11" i="1"/>
  <c r="I11" i="1"/>
  <c r="J11" i="1"/>
  <c r="F12" i="1"/>
  <c r="G12" i="1"/>
  <c r="H12" i="1"/>
  <c r="I12" i="1"/>
  <c r="J12" i="1"/>
  <c r="F13" i="1"/>
  <c r="G13" i="1"/>
  <c r="H13" i="1"/>
  <c r="I13" i="1"/>
  <c r="J13" i="1"/>
  <c r="J10" i="1"/>
  <c r="I10" i="1"/>
  <c r="H10" i="1"/>
  <c r="G10" i="1"/>
  <c r="C4" i="33" l="1"/>
  <c r="H15" i="33" l="1"/>
  <c r="N66" i="8"/>
  <c r="J66" i="8"/>
  <c r="I66" i="8"/>
  <c r="H66" i="8"/>
  <c r="G66" i="8"/>
  <c r="N45" i="8"/>
  <c r="J45" i="8"/>
  <c r="I45" i="8"/>
  <c r="H45" i="8"/>
  <c r="G45" i="8"/>
  <c r="F45" i="8"/>
  <c r="N18" i="8"/>
  <c r="J18" i="8"/>
  <c r="I18" i="8"/>
  <c r="H18" i="8"/>
  <c r="G18" i="8"/>
  <c r="F18" i="8"/>
  <c r="J77" i="33" l="1"/>
  <c r="I77" i="33"/>
  <c r="G77" i="33"/>
  <c r="F77" i="33"/>
  <c r="H77" i="33"/>
  <c r="J82" i="33"/>
  <c r="F82" i="33"/>
  <c r="H82" i="33"/>
  <c r="G82" i="33"/>
  <c r="I82" i="33"/>
  <c r="H81" i="33"/>
  <c r="I81" i="33"/>
  <c r="G81" i="33"/>
  <c r="J81" i="33"/>
  <c r="F81" i="33"/>
  <c r="H83" i="33"/>
  <c r="J83" i="33"/>
  <c r="I83" i="33"/>
  <c r="G83" i="33"/>
  <c r="F83" i="33"/>
  <c r="J79" i="33"/>
  <c r="F79" i="33"/>
  <c r="G79" i="33"/>
  <c r="H79" i="33"/>
  <c r="I79" i="33"/>
  <c r="I78" i="33"/>
  <c r="J78" i="33"/>
  <c r="F78" i="33"/>
  <c r="G78" i="33"/>
  <c r="H78" i="33"/>
  <c r="J61" i="33"/>
  <c r="I61" i="33"/>
  <c r="H61" i="33"/>
  <c r="G61" i="33"/>
  <c r="F61" i="33"/>
  <c r="G22" i="33"/>
  <c r="J22" i="33"/>
  <c r="I22" i="33"/>
  <c r="F22" i="33"/>
  <c r="H70" i="33"/>
  <c r="G70" i="33"/>
  <c r="I70" i="33"/>
  <c r="J70" i="33"/>
  <c r="F70" i="33"/>
  <c r="H17" i="33"/>
  <c r="I17" i="33"/>
  <c r="J17" i="33"/>
  <c r="G17" i="33"/>
  <c r="F17" i="33"/>
  <c r="G24" i="33"/>
  <c r="F24" i="33"/>
  <c r="J24" i="33"/>
  <c r="H24" i="33"/>
  <c r="I24" i="33"/>
  <c r="J88" i="33"/>
  <c r="G88" i="33"/>
  <c r="I88" i="33"/>
  <c r="H88" i="33"/>
  <c r="F88" i="33"/>
  <c r="J74" i="33"/>
  <c r="G74" i="33"/>
  <c r="I74" i="33"/>
  <c r="H74" i="33"/>
  <c r="F74" i="33"/>
  <c r="H31" i="33"/>
  <c r="F31" i="33"/>
  <c r="I31" i="33"/>
  <c r="J31" i="33"/>
  <c r="G31" i="33"/>
  <c r="I62" i="33"/>
  <c r="G62" i="33"/>
  <c r="H62" i="33"/>
  <c r="J62" i="33"/>
  <c r="F62" i="33"/>
  <c r="J47" i="33"/>
  <c r="G47" i="33"/>
  <c r="I47" i="33"/>
  <c r="H47" i="33"/>
  <c r="F47" i="33"/>
  <c r="G49" i="33"/>
  <c r="I49" i="33"/>
  <c r="J49" i="33"/>
  <c r="H49" i="33"/>
  <c r="F49" i="33"/>
  <c r="I65" i="33"/>
  <c r="H65" i="33"/>
  <c r="F65" i="33"/>
  <c r="J65" i="33"/>
  <c r="G65" i="33"/>
  <c r="H32" i="33"/>
  <c r="G32" i="33"/>
  <c r="I32" i="33"/>
  <c r="J32" i="33"/>
  <c r="F32" i="33"/>
  <c r="H73" i="33"/>
  <c r="F73" i="33"/>
  <c r="I73" i="33"/>
  <c r="G73" i="33"/>
  <c r="J73" i="33"/>
  <c r="I52" i="33"/>
  <c r="H52" i="33"/>
  <c r="F52" i="33"/>
  <c r="J52" i="33"/>
  <c r="G52" i="33"/>
  <c r="G36" i="33"/>
  <c r="J36" i="33"/>
  <c r="I36" i="33"/>
  <c r="H36" i="33"/>
  <c r="F36" i="33"/>
  <c r="G55" i="33"/>
  <c r="F55" i="33"/>
  <c r="H55" i="33"/>
  <c r="J55" i="33"/>
  <c r="I55" i="33"/>
  <c r="H43" i="33"/>
  <c r="F43" i="33"/>
  <c r="G43" i="33"/>
  <c r="J43" i="33"/>
  <c r="I43" i="33"/>
  <c r="H18" i="33"/>
  <c r="G18" i="33"/>
  <c r="I18" i="33"/>
  <c r="J18" i="33"/>
  <c r="F18" i="33"/>
  <c r="J44" i="33"/>
  <c r="F44" i="33"/>
  <c r="H44" i="33"/>
  <c r="I44" i="33"/>
  <c r="G44" i="33"/>
  <c r="I41" i="33"/>
  <c r="H41" i="33"/>
  <c r="F41" i="33"/>
  <c r="J41" i="33"/>
  <c r="G41" i="33"/>
  <c r="J68" i="33"/>
  <c r="F68" i="33"/>
  <c r="I68" i="33"/>
  <c r="H68" i="33"/>
  <c r="G68" i="33"/>
  <c r="H50" i="33"/>
  <c r="I50" i="33"/>
  <c r="F50" i="33"/>
  <c r="J50" i="33"/>
  <c r="G50" i="33"/>
  <c r="H58" i="33"/>
  <c r="F58" i="33"/>
  <c r="I58" i="33"/>
  <c r="J58" i="33"/>
  <c r="G58" i="33"/>
  <c r="G30" i="33"/>
  <c r="I30" i="33"/>
  <c r="J30" i="33"/>
  <c r="H30" i="33"/>
  <c r="F30" i="33"/>
  <c r="G64" i="33"/>
  <c r="J64" i="33"/>
  <c r="I64" i="33"/>
  <c r="H64" i="33"/>
  <c r="F64" i="33"/>
  <c r="G16" i="33"/>
  <c r="I16" i="33"/>
  <c r="H16" i="33"/>
  <c r="F16" i="33"/>
  <c r="J16" i="33"/>
  <c r="J57" i="33"/>
  <c r="F57" i="33"/>
  <c r="H57" i="33"/>
  <c r="I57" i="33"/>
  <c r="G57" i="33"/>
  <c r="F15" i="33"/>
  <c r="J15" i="33"/>
  <c r="G15" i="33"/>
  <c r="I15" i="33"/>
  <c r="F67" i="33"/>
  <c r="H67" i="33"/>
  <c r="J67" i="33"/>
  <c r="G67" i="33"/>
  <c r="I67" i="33"/>
  <c r="H56" i="33"/>
  <c r="G56" i="33"/>
  <c r="I56" i="33"/>
  <c r="J56" i="33"/>
  <c r="F56" i="33"/>
  <c r="F45" i="33"/>
  <c r="H45" i="33"/>
  <c r="I45" i="33"/>
  <c r="J45" i="33"/>
  <c r="G45" i="33"/>
  <c r="I25" i="33"/>
  <c r="J25" i="33"/>
  <c r="F25" i="33"/>
  <c r="H25" i="33"/>
  <c r="G25" i="33"/>
  <c r="G48" i="33"/>
  <c r="H48" i="33"/>
  <c r="I48" i="33"/>
  <c r="J48" i="33"/>
  <c r="F48" i="33"/>
  <c r="J71" i="33"/>
  <c r="F71" i="33"/>
  <c r="I71" i="33"/>
  <c r="H71" i="33"/>
  <c r="G71" i="33"/>
  <c r="J89" i="33"/>
  <c r="I89" i="33"/>
  <c r="H89" i="33"/>
  <c r="G89" i="33"/>
  <c r="F89" i="33"/>
  <c r="H29" i="33"/>
  <c r="F29" i="33"/>
  <c r="J29" i="33"/>
  <c r="I29" i="33"/>
  <c r="G29" i="33"/>
  <c r="H23" i="33"/>
  <c r="F23" i="33"/>
  <c r="I23" i="33"/>
  <c r="J23" i="33"/>
  <c r="G23" i="33"/>
  <c r="N89" i="33"/>
  <c r="N88" i="33"/>
  <c r="N70" i="33"/>
  <c r="N71" i="33"/>
  <c r="N74" i="33"/>
  <c r="N73" i="33"/>
  <c r="N68" i="33"/>
  <c r="N67" i="33"/>
  <c r="N65" i="33"/>
  <c r="N64" i="33"/>
  <c r="N62" i="33"/>
  <c r="N61" i="33"/>
  <c r="N58" i="33"/>
  <c r="N57" i="33"/>
  <c r="N56" i="33"/>
  <c r="N55" i="33"/>
  <c r="N52" i="33"/>
  <c r="N50" i="33"/>
  <c r="N49" i="33"/>
  <c r="N48" i="33"/>
  <c r="N47" i="33"/>
  <c r="N45" i="33"/>
  <c r="N44" i="33"/>
  <c r="N43" i="33"/>
  <c r="N41" i="33"/>
  <c r="N36" i="33"/>
  <c r="N32" i="33"/>
  <c r="N31" i="33"/>
  <c r="N30" i="33"/>
  <c r="N29" i="33"/>
  <c r="N25" i="33"/>
  <c r="N24" i="33"/>
  <c r="N23" i="33"/>
  <c r="N22" i="33"/>
  <c r="N21" i="33"/>
  <c r="N18" i="33"/>
  <c r="N17" i="33"/>
  <c r="N16" i="33"/>
  <c r="N15" i="33"/>
  <c r="N39" i="7" l="1"/>
  <c r="J24" i="8" l="1"/>
  <c r="I24" i="8"/>
  <c r="H24" i="8"/>
  <c r="G24" i="8"/>
  <c r="F24" i="8"/>
  <c r="N24" i="8"/>
  <c r="N65" i="8" l="1"/>
  <c r="F65" i="8"/>
  <c r="G65" i="8"/>
  <c r="H65" i="8"/>
  <c r="I65" i="8"/>
  <c r="J65" i="8"/>
  <c r="N70" i="8"/>
  <c r="F70" i="8"/>
  <c r="G70" i="8"/>
  <c r="H70" i="8"/>
  <c r="I70" i="8"/>
  <c r="J70" i="8"/>
  <c r="N72" i="8"/>
  <c r="F72" i="8"/>
  <c r="G72" i="8"/>
  <c r="H72" i="8"/>
  <c r="I72" i="8"/>
  <c r="J72" i="8"/>
  <c r="N93" i="7"/>
  <c r="N94" i="7"/>
  <c r="N95" i="7"/>
  <c r="N96" i="7"/>
  <c r="N97" i="7"/>
  <c r="N98" i="7"/>
  <c r="N99" i="7"/>
  <c r="N100" i="7"/>
  <c r="N101" i="7"/>
  <c r="N102" i="7"/>
  <c r="N103" i="7"/>
  <c r="N104" i="7"/>
  <c r="N105" i="7"/>
  <c r="N92" i="7"/>
  <c r="N84" i="7"/>
  <c r="N85" i="7"/>
  <c r="N86" i="7"/>
  <c r="N87" i="7"/>
  <c r="N88" i="7"/>
  <c r="N83" i="7"/>
  <c r="N65" i="7"/>
  <c r="N66" i="7"/>
  <c r="N67" i="7"/>
  <c r="N68" i="7"/>
  <c r="N69" i="7"/>
  <c r="N70" i="7"/>
  <c r="N71" i="7"/>
  <c r="N72" i="7"/>
  <c r="N73" i="7"/>
  <c r="N74" i="7"/>
  <c r="N75" i="7"/>
  <c r="N76" i="7"/>
  <c r="N77" i="7"/>
  <c r="N78" i="7"/>
  <c r="N64" i="7"/>
  <c r="N47" i="7"/>
  <c r="N48" i="7"/>
  <c r="N49" i="7"/>
  <c r="N50" i="7"/>
  <c r="N51" i="7"/>
  <c r="N52" i="7"/>
  <c r="N53" i="7"/>
  <c r="N54" i="7"/>
  <c r="N55" i="7"/>
  <c r="N56" i="7"/>
  <c r="N57" i="7"/>
  <c r="N58" i="7"/>
  <c r="N59" i="7"/>
  <c r="N60" i="7"/>
  <c r="N46" i="7"/>
  <c r="N41" i="7"/>
  <c r="N38" i="7"/>
  <c r="N37" i="7"/>
  <c r="N20" i="7"/>
  <c r="N21" i="7"/>
  <c r="N22" i="7"/>
  <c r="N23" i="7"/>
  <c r="N24" i="7"/>
  <c r="N25" i="7"/>
  <c r="N26" i="7"/>
  <c r="N27" i="7"/>
  <c r="N28" i="7"/>
  <c r="N29" i="7"/>
  <c r="N30" i="7"/>
  <c r="N31" i="7"/>
  <c r="N32" i="7"/>
  <c r="N33" i="7"/>
  <c r="N19" i="7"/>
  <c r="N15" i="7"/>
  <c r="N12" i="7"/>
  <c r="N68" i="24"/>
  <c r="N67" i="24"/>
  <c r="N67" i="8"/>
  <c r="G67" i="8"/>
  <c r="H67" i="8"/>
  <c r="I67" i="8"/>
  <c r="J67" i="8"/>
  <c r="N46" i="8"/>
  <c r="F46" i="8"/>
  <c r="G46" i="8"/>
  <c r="H46" i="8"/>
  <c r="I46" i="8"/>
  <c r="J46" i="8"/>
  <c r="N61" i="8"/>
  <c r="N62" i="8"/>
  <c r="N64" i="8"/>
  <c r="N69" i="8"/>
  <c r="N60" i="8"/>
  <c r="N40" i="8"/>
  <c r="N41" i="8"/>
  <c r="N44" i="8"/>
  <c r="N43" i="8"/>
  <c r="N48" i="8"/>
  <c r="N51" i="8"/>
  <c r="N49" i="8"/>
  <c r="N39" i="8"/>
  <c r="N13" i="8"/>
  <c r="N14" i="8"/>
  <c r="N16" i="8"/>
  <c r="N19" i="8"/>
  <c r="N21" i="8"/>
  <c r="N22" i="8"/>
  <c r="N26" i="8"/>
  <c r="N27" i="8"/>
  <c r="N29" i="8"/>
  <c r="N30" i="8"/>
  <c r="N32" i="8"/>
  <c r="N12" i="8"/>
  <c r="N109" i="1"/>
  <c r="N108" i="1"/>
  <c r="N107" i="1"/>
  <c r="N106" i="1"/>
  <c r="N102" i="1"/>
  <c r="N101" i="1"/>
  <c r="N100" i="1"/>
  <c r="N98" i="1"/>
  <c r="N99" i="1"/>
  <c r="N92" i="1"/>
  <c r="N89" i="1"/>
  <c r="N88" i="1"/>
  <c r="N84" i="1"/>
  <c r="N83" i="1"/>
  <c r="N82" i="1"/>
  <c r="N81" i="1"/>
  <c r="N80" i="1"/>
  <c r="N65" i="1"/>
  <c r="N66" i="1"/>
  <c r="N69" i="1"/>
  <c r="N68" i="1"/>
  <c r="N63" i="1"/>
  <c r="N62" i="1"/>
  <c r="N60" i="1"/>
  <c r="N59" i="1"/>
  <c r="N57" i="1"/>
  <c r="N56" i="1"/>
  <c r="N53" i="1"/>
  <c r="N52" i="1"/>
  <c r="N51" i="1"/>
  <c r="N50" i="1"/>
  <c r="N47" i="1"/>
  <c r="N45" i="1"/>
  <c r="N44" i="1"/>
  <c r="N43" i="1"/>
  <c r="N42" i="1"/>
  <c r="N40" i="1"/>
  <c r="N39" i="1"/>
  <c r="N38" i="1"/>
  <c r="N36" i="1"/>
  <c r="N31" i="1"/>
  <c r="N27" i="1"/>
  <c r="N26" i="1"/>
  <c r="N25" i="1"/>
  <c r="N24" i="1"/>
  <c r="N20" i="1"/>
  <c r="N19" i="1"/>
  <c r="N18" i="1"/>
  <c r="N17" i="1"/>
  <c r="N16" i="1"/>
  <c r="N13" i="1"/>
  <c r="N12" i="1"/>
  <c r="N11" i="1"/>
  <c r="N10" i="1"/>
  <c r="F12" i="8" l="1"/>
  <c r="N62" i="24"/>
  <c r="N50" i="24"/>
  <c r="N51" i="24"/>
  <c r="N52" i="24"/>
  <c r="N53" i="24"/>
  <c r="N54" i="24"/>
  <c r="N55" i="24"/>
  <c r="N56" i="24"/>
  <c r="N57" i="24"/>
  <c r="N58" i="24"/>
  <c r="N59" i="24"/>
  <c r="N60" i="24"/>
  <c r="N61" i="24"/>
  <c r="N49" i="24"/>
  <c r="N33" i="24"/>
  <c r="N34" i="24"/>
  <c r="N35" i="24"/>
  <c r="N36" i="24"/>
  <c r="N37" i="24"/>
  <c r="N38" i="24"/>
  <c r="N39" i="24"/>
  <c r="N40" i="24"/>
  <c r="N41" i="24"/>
  <c r="N42" i="24"/>
  <c r="N43" i="24"/>
  <c r="N44" i="24"/>
  <c r="N45" i="24"/>
  <c r="N32" i="24"/>
  <c r="N16" i="24"/>
  <c r="N17" i="24"/>
  <c r="N18" i="24"/>
  <c r="N19" i="24"/>
  <c r="N20" i="24"/>
  <c r="N21" i="24"/>
  <c r="N22" i="24"/>
  <c r="N23" i="24"/>
  <c r="N24" i="24"/>
  <c r="N25" i="24"/>
  <c r="N26" i="24"/>
  <c r="N27" i="24"/>
  <c r="N28" i="24"/>
  <c r="N15" i="24"/>
  <c r="I25" i="24" l="1"/>
  <c r="J25" i="24"/>
  <c r="F25" i="24"/>
  <c r="G25" i="24"/>
  <c r="H25" i="24"/>
  <c r="G21" i="24"/>
  <c r="H21" i="24"/>
  <c r="I21" i="24"/>
  <c r="J21" i="24"/>
  <c r="F21" i="24"/>
  <c r="J28" i="24"/>
  <c r="F28" i="24"/>
  <c r="G28" i="24"/>
  <c r="H28" i="24"/>
  <c r="I28" i="24"/>
  <c r="J20" i="24"/>
  <c r="F20" i="24"/>
  <c r="G20" i="24"/>
  <c r="H20" i="24"/>
  <c r="I20" i="24"/>
  <c r="G27" i="24"/>
  <c r="I27" i="24"/>
  <c r="J27" i="24"/>
  <c r="F27" i="24"/>
  <c r="H27" i="24"/>
  <c r="G19" i="24"/>
  <c r="I19" i="24"/>
  <c r="J19" i="24"/>
  <c r="H19" i="24"/>
  <c r="F19" i="24"/>
  <c r="F18" i="24"/>
  <c r="G18" i="24"/>
  <c r="H18" i="24"/>
  <c r="I18" i="24"/>
  <c r="J18" i="24"/>
  <c r="I17" i="24"/>
  <c r="J17" i="24"/>
  <c r="F17" i="24"/>
  <c r="G17" i="24"/>
  <c r="H17" i="24"/>
  <c r="F16" i="24"/>
  <c r="G16" i="24"/>
  <c r="H16" i="24"/>
  <c r="I16" i="24"/>
  <c r="J16" i="24"/>
  <c r="F26" i="24"/>
  <c r="G26" i="24"/>
  <c r="H26" i="24"/>
  <c r="I26" i="24"/>
  <c r="J26" i="24"/>
  <c r="F23" i="24"/>
  <c r="G23" i="24"/>
  <c r="H23" i="24"/>
  <c r="I23" i="24"/>
  <c r="J23" i="24"/>
  <c r="I15" i="24"/>
  <c r="H15" i="24"/>
  <c r="J15" i="24"/>
  <c r="G15" i="24"/>
  <c r="F15" i="24"/>
  <c r="F24" i="24"/>
  <c r="H24" i="24"/>
  <c r="I24" i="24"/>
  <c r="J24" i="24"/>
  <c r="G24" i="24"/>
  <c r="H22" i="24"/>
  <c r="J22" i="24"/>
  <c r="I22" i="24"/>
  <c r="F22" i="24"/>
  <c r="G22" i="24"/>
  <c r="J19" i="8"/>
  <c r="I19" i="8"/>
  <c r="H19" i="8"/>
  <c r="G19" i="8"/>
  <c r="F19" i="8"/>
  <c r="F39" i="24" l="1"/>
  <c r="H39" i="24"/>
  <c r="I39" i="24"/>
  <c r="J39" i="24"/>
  <c r="G39" i="24"/>
  <c r="I40" i="24"/>
  <c r="F40" i="24"/>
  <c r="G40" i="24"/>
  <c r="H40" i="24"/>
  <c r="J40" i="24"/>
  <c r="J32" i="24"/>
  <c r="I32" i="24"/>
  <c r="H32" i="24"/>
  <c r="G32" i="24"/>
  <c r="F32" i="24"/>
  <c r="F38" i="24"/>
  <c r="G38" i="24"/>
  <c r="H38" i="24"/>
  <c r="I38" i="24"/>
  <c r="J38" i="24"/>
  <c r="J35" i="24"/>
  <c r="F35" i="24"/>
  <c r="G35" i="24"/>
  <c r="H35" i="24"/>
  <c r="I35" i="24"/>
  <c r="H45" i="24"/>
  <c r="J45" i="24"/>
  <c r="F45" i="24"/>
  <c r="G45" i="24"/>
  <c r="I45" i="24"/>
  <c r="H37" i="24"/>
  <c r="J37" i="24"/>
  <c r="I37" i="24"/>
  <c r="F37" i="24"/>
  <c r="G37" i="24"/>
  <c r="G44" i="24"/>
  <c r="H44" i="24"/>
  <c r="I44" i="24"/>
  <c r="F44" i="24"/>
  <c r="J44" i="24"/>
  <c r="G36" i="24"/>
  <c r="H36" i="24"/>
  <c r="I36" i="24"/>
  <c r="F36" i="24"/>
  <c r="J36" i="24"/>
  <c r="G42" i="24"/>
  <c r="I42" i="24"/>
  <c r="J42" i="24"/>
  <c r="H42" i="24"/>
  <c r="F42" i="24"/>
  <c r="J43" i="24"/>
  <c r="F43" i="24"/>
  <c r="G43" i="24"/>
  <c r="H43" i="24"/>
  <c r="I43" i="24"/>
  <c r="G34" i="24"/>
  <c r="I34" i="24"/>
  <c r="J34" i="24"/>
  <c r="H34" i="24"/>
  <c r="F34" i="24"/>
  <c r="F41" i="24"/>
  <c r="G41" i="24"/>
  <c r="H41" i="24"/>
  <c r="I41" i="24"/>
  <c r="J41" i="24"/>
  <c r="F33" i="24"/>
  <c r="G33" i="24"/>
  <c r="H33" i="24"/>
  <c r="I33" i="24"/>
  <c r="J33" i="24"/>
  <c r="F41" i="8" l="1"/>
  <c r="F44" i="8"/>
  <c r="F43" i="8"/>
  <c r="F48" i="8"/>
  <c r="F51" i="8"/>
  <c r="F49" i="8"/>
  <c r="F40" i="8"/>
  <c r="F39" i="8"/>
  <c r="J61" i="8" l="1"/>
  <c r="J62" i="8"/>
  <c r="J12" i="8"/>
  <c r="I62" i="8"/>
  <c r="I61" i="8"/>
  <c r="H62" i="8"/>
  <c r="H61" i="8"/>
  <c r="G62" i="8"/>
  <c r="G61" i="8"/>
  <c r="I12" i="8"/>
  <c r="J43" i="8" l="1"/>
  <c r="J64" i="8"/>
  <c r="G64" i="8" l="1"/>
  <c r="I64" i="8"/>
  <c r="G43" i="8"/>
  <c r="I43" i="8"/>
  <c r="H43" i="8"/>
  <c r="H64" i="8"/>
  <c r="J69" i="8" l="1"/>
  <c r="J60" i="8"/>
  <c r="J49" i="8"/>
  <c r="J51" i="8"/>
  <c r="J48" i="8"/>
  <c r="J44" i="8"/>
  <c r="J41" i="8"/>
  <c r="J40" i="8"/>
  <c r="J39" i="8"/>
  <c r="H12" i="8"/>
  <c r="H69" i="8" l="1"/>
  <c r="I69" i="8"/>
  <c r="H44" i="8"/>
  <c r="I44" i="8"/>
  <c r="H48" i="8"/>
  <c r="I48" i="8"/>
  <c r="H51" i="8"/>
  <c r="I51" i="8"/>
  <c r="H39" i="8"/>
  <c r="I39" i="8"/>
  <c r="H49" i="8"/>
  <c r="I49" i="8"/>
  <c r="H40" i="8"/>
  <c r="I40" i="8"/>
  <c r="H60" i="8"/>
  <c r="I60" i="8"/>
  <c r="H41" i="8"/>
  <c r="I41" i="8"/>
  <c r="G69" i="8"/>
  <c r="G60" i="8"/>
  <c r="G39" i="8"/>
  <c r="G49" i="8"/>
  <c r="G48" i="8"/>
  <c r="G40" i="8"/>
  <c r="G41" i="8"/>
  <c r="G44" i="8"/>
  <c r="G51" i="8"/>
  <c r="G12" i="8"/>
  <c r="H14" i="8" l="1"/>
  <c r="G14" i="8"/>
  <c r="J14" i="8"/>
  <c r="F14" i="8"/>
  <c r="I14" i="8"/>
  <c r="G16" i="8"/>
  <c r="J16" i="8"/>
  <c r="I16" i="8"/>
  <c r="F16" i="8"/>
  <c r="H16" i="8"/>
  <c r="I29" i="8"/>
  <c r="H29" i="8"/>
  <c r="J29" i="8"/>
  <c r="F29" i="8"/>
  <c r="G29" i="8"/>
  <c r="I22" i="8"/>
  <c r="H22" i="8"/>
  <c r="J22" i="8"/>
  <c r="F22" i="8"/>
  <c r="G22" i="8"/>
  <c r="I30" i="8"/>
  <c r="H30" i="8"/>
  <c r="J30" i="8"/>
  <c r="F30" i="8"/>
  <c r="G30" i="8"/>
  <c r="H26" i="8"/>
  <c r="J26" i="8"/>
  <c r="G26" i="8"/>
  <c r="F26" i="8"/>
  <c r="I26" i="8"/>
  <c r="H32" i="8"/>
  <c r="G32" i="8"/>
  <c r="J32" i="8"/>
  <c r="F32" i="8"/>
  <c r="I32" i="8"/>
  <c r="H21" i="8"/>
  <c r="G21" i="8"/>
  <c r="J21" i="8"/>
  <c r="F21" i="8"/>
  <c r="I21" i="8"/>
  <c r="H27" i="8"/>
  <c r="I27" i="8"/>
  <c r="J27" i="8"/>
  <c r="F27" i="8"/>
  <c r="G27" i="8"/>
  <c r="I13" i="8"/>
  <c r="G13" i="8"/>
  <c r="H13" i="8"/>
  <c r="F13" i="8"/>
  <c r="J13" i="8"/>
</calcChain>
</file>

<file path=xl/sharedStrings.xml><?xml version="1.0" encoding="utf-8"?>
<sst xmlns="http://schemas.openxmlformats.org/spreadsheetml/2006/main" count="1037" uniqueCount="546">
  <si>
    <t>Exchange Rates</t>
  </si>
  <si>
    <t>Version</t>
  </si>
  <si>
    <t>Release Date</t>
  </si>
  <si>
    <t>DKK/€</t>
  </si>
  <si>
    <t>DKK/£</t>
  </si>
  <si>
    <t>DKK/$</t>
  </si>
  <si>
    <t>DKK/CHF</t>
  </si>
  <si>
    <t>DKK/Japan US</t>
  </si>
  <si>
    <t>Price list explanation</t>
  </si>
  <si>
    <t xml:space="preserve">We operate with three business models: </t>
  </si>
  <si>
    <r>
      <rPr>
        <b/>
        <sz val="12"/>
        <color theme="1"/>
        <rFont val="Calibri"/>
        <family val="2"/>
        <scheme val="minor"/>
      </rPr>
      <t xml:space="preserve">EMSuite On-Prem: On premise software installation with HW Options
</t>
    </r>
    <r>
      <rPr>
        <sz val="12"/>
        <color theme="1"/>
        <rFont val="Calibri"/>
        <family val="2"/>
        <scheme val="minor"/>
      </rPr>
      <t>Software: Sold to customer to be installed on their own tenant. 
►Choose appropriate Software Level: EMSuite, EMSuite Pro. (required)
►Choose appropriate quantity of Measuring Points (required)
►Choose appropriate Standard service plan for either EMSuite or EMSuite Pro. (required)
►Choose appropriate Remote Software Installation (required)
►Choose additional Options as necessary</t>
    </r>
  </si>
  <si>
    <r>
      <t xml:space="preserve">HW Options: 
</t>
    </r>
    <r>
      <rPr>
        <sz val="12"/>
        <color theme="1"/>
        <rFont val="Calibri"/>
        <family val="2"/>
        <scheme val="minor"/>
      </rPr>
      <t>►HW Purchase</t>
    </r>
    <r>
      <rPr>
        <b/>
        <sz val="12"/>
        <color theme="1"/>
        <rFont val="Calibri"/>
        <family val="2"/>
        <scheme val="minor"/>
      </rPr>
      <t xml:space="preserve">
</t>
    </r>
  </si>
  <si>
    <r>
      <rPr>
        <b/>
        <sz val="12"/>
        <color theme="1"/>
        <rFont val="Calibri"/>
        <family val="2"/>
        <scheme val="minor"/>
      </rPr>
      <t xml:space="preserve">EMSuite SaaS: Software-as-a-Service with HW Options
</t>
    </r>
    <r>
      <rPr>
        <sz val="12"/>
        <color theme="1"/>
        <rFont val="Calibri"/>
        <family val="2"/>
        <scheme val="minor"/>
      </rPr>
      <t xml:space="preserve">Software: SaaS may be installed on customer tenant, or Ellab's MS Azure Cloud.  
►Choose appropriate software level (standard / pro) and then find the maximum quantity of channels needed (required). Standard service plan is included. 
►Choose Ellab MS Azure Cloud Hosting (Optional, but very common)
►Choose appropriate Remote Software Installation (required for Client Tenant, not required if Ellab Cloud
►Choose additional Options as necessary
</t>
    </r>
    <r>
      <rPr>
        <i/>
        <sz val="12"/>
        <color theme="1"/>
        <rFont val="Calibri"/>
        <family val="2"/>
        <scheme val="minor"/>
      </rPr>
      <t>*SaaS: After the initial 12 months, the contract will automatically renew annually unless either party provides a minimum notice of 90 days prior to the next renewal date.</t>
    </r>
  </si>
  <si>
    <r>
      <t xml:space="preserve">HW Options: </t>
    </r>
    <r>
      <rPr>
        <sz val="12"/>
        <color theme="1"/>
        <rFont val="Calibri"/>
        <family val="2"/>
        <scheme val="minor"/>
      </rPr>
      <t xml:space="preserve">Often split between Purchase and Lease. Region purchases hardware and then either sells or leases to their customer. </t>
    </r>
    <r>
      <rPr>
        <b/>
        <sz val="12"/>
        <color theme="1"/>
        <rFont val="Calibri"/>
        <family val="2"/>
        <scheme val="minor"/>
      </rPr>
      <t xml:space="preserve">
</t>
    </r>
    <r>
      <rPr>
        <sz val="12"/>
        <color theme="1"/>
        <rFont val="Calibri"/>
        <family val="2"/>
        <scheme val="minor"/>
      </rPr>
      <t xml:space="preserve">►HW Purchase (50% of the time)
►HW Lease (50% of the time)
</t>
    </r>
    <r>
      <rPr>
        <i/>
        <sz val="12"/>
        <color theme="1"/>
        <rFont val="Calibri"/>
        <family val="2"/>
        <scheme val="minor"/>
      </rPr>
      <t>*HW lease: After the initial 12 months, the contract will automatically renew annually unless either party provides a minimum notice of 90 days prior to the next renewal date.</t>
    </r>
  </si>
  <si>
    <t>Pricing structure:</t>
  </si>
  <si>
    <r>
      <t>Most of our pricing is based on Channels. 
Examples: 
►Temp sensor = 1 channel
►Temp/RH sensor = 2 channels
►CO</t>
    </r>
    <r>
      <rPr>
        <vertAlign val="subscript"/>
        <sz val="12"/>
        <color theme="1"/>
        <rFont val="Calibri"/>
        <family val="2"/>
        <scheme val="minor"/>
      </rPr>
      <t>2</t>
    </r>
    <r>
      <rPr>
        <sz val="12"/>
        <color theme="1"/>
        <rFont val="Calibri"/>
        <family val="2"/>
        <scheme val="minor"/>
      </rPr>
      <t xml:space="preserve"> = 1 channel</t>
    </r>
  </si>
  <si>
    <t>Example 1)</t>
  </si>
  <si>
    <t>On-Prem, new installation</t>
  </si>
  <si>
    <t>Software Purchase</t>
  </si>
  <si>
    <t>Hardware Purchase</t>
  </si>
  <si>
    <r>
      <rPr>
        <sz val="12"/>
        <color theme="1"/>
        <rFont val="Calibri"/>
        <family val="2"/>
        <scheme val="minor"/>
      </rPr>
      <t>►Software Level (EMSuite / EMSuite Pro)</t>
    </r>
  </si>
  <si>
    <t xml:space="preserve">They going RF, PoE, RF-DC or Hybrid. </t>
  </si>
  <si>
    <r>
      <rPr>
        <sz val="12"/>
        <color theme="1"/>
        <rFont val="Calibri"/>
        <family val="2"/>
        <scheme val="minor"/>
      </rPr>
      <t>►Remote software Installation (Standard, Pro Express, Pro Customer)</t>
    </r>
  </si>
  <si>
    <t xml:space="preserve">Choose appropriate AP, Transmitters, Sensors, and Accessories. </t>
  </si>
  <si>
    <t>►Software Maintenance and Service Agreement (SMSAS / SMSAP), Annual Subscription</t>
  </si>
  <si>
    <t>Local:</t>
  </si>
  <si>
    <t>►Measuring Point Licenses</t>
  </si>
  <si>
    <t>Labor</t>
  </si>
  <si>
    <t xml:space="preserve">Optional: </t>
  </si>
  <si>
    <t>Review of pre-requisites</t>
  </si>
  <si>
    <t>Premium support</t>
  </si>
  <si>
    <t>Advanced software options: Ellab Communication Hub / OPC-UA</t>
  </si>
  <si>
    <t>Example 2)</t>
  </si>
  <si>
    <t>SaaS, Customer Tenant, Purchase Hardware</t>
  </si>
  <si>
    <t>SaaS Software, Customer Tenant</t>
  </si>
  <si>
    <t>►Software Level (EMSuite / EMSuite Pro), Annual Subscription, Choose appropriate size</t>
  </si>
  <si>
    <t>Example 3)</t>
  </si>
  <si>
    <t>SaaS, Ellab Tenant, Lease Hardware</t>
  </si>
  <si>
    <t>SaaS Software, Ellab Tenant</t>
  </si>
  <si>
    <t>Hardware Lease</t>
  </si>
  <si>
    <t>►Ellab MS Azure Cloud Hosting</t>
  </si>
  <si>
    <t>Ellab Monitoring Solutions</t>
  </si>
  <si>
    <t>Parts List:  EMSuite</t>
  </si>
  <si>
    <t>Monitoring Pricing Ver. 11 - December 2024</t>
  </si>
  <si>
    <t>On-premise SW purchase</t>
  </si>
  <si>
    <t>Description</t>
  </si>
  <si>
    <t>Ellab Ordering
Code</t>
  </si>
  <si>
    <t>RRP DKK</t>
  </si>
  <si>
    <t>Discount</t>
  </si>
  <si>
    <t>RRP €</t>
  </si>
  <si>
    <t>RRP £</t>
  </si>
  <si>
    <t>RRP US$</t>
  </si>
  <si>
    <t>RRP CHF</t>
  </si>
  <si>
    <t>Japan US$</t>
  </si>
  <si>
    <t>Notes</t>
  </si>
  <si>
    <t>Characters</t>
  </si>
  <si>
    <t>Ellab EMSuite Monitoring Software</t>
  </si>
  <si>
    <t xml:space="preserve">We are removing the term 'standard' from the basic EMSuite offerings throughout the price list. </t>
  </si>
  <si>
    <t xml:space="preserve">Required. One Time Fee. Chose the appropriate level of software for quoting. Then the quantity of measuring point licenses. Installations charges. Next, select the appropriate Standard/Pro Software Maintenance and Support agreement (SMSAS/SMSAP). </t>
  </si>
  <si>
    <t>EMSuite</t>
  </si>
  <si>
    <r>
      <rPr>
        <sz val="12"/>
        <color rgb="FF000000"/>
        <rFont val="Times New Roman"/>
        <family val="1"/>
      </rPr>
      <t>►</t>
    </r>
    <r>
      <rPr>
        <sz val="12"/>
        <color rgb="FF000000"/>
        <rFont val="Calibri"/>
        <family val="2"/>
        <scheme val="minor"/>
      </rPr>
      <t xml:space="preserve">Includes Web API (Rest API). The EMSuite Web Application Program Interface connects to external systems such as LIMS systems. Only allows for data to go from EMSuite to that system. </t>
    </r>
    <r>
      <rPr>
        <sz val="12"/>
        <color rgb="FF000000"/>
        <rFont val="Calibri"/>
        <family val="1"/>
        <scheme val="minor"/>
      </rPr>
      <t xml:space="preserve">
►Unlimited Users</t>
    </r>
  </si>
  <si>
    <t>EMSuite On-premise Software</t>
  </si>
  <si>
    <t>New Description</t>
  </si>
  <si>
    <t>EMSuite Pro</t>
  </si>
  <si>
    <t>►Unlimited Users
►Includes Web API (Rest API). The EMSuite Web Application Program Interface connects to external systems such as LIMS systems. Only allows for data to go from EMSuite to that system. 
►Includes Part 11 functionality, IQ/OQ documentation for both SW &amp; HW
►Allows for use of Mobile APP, but requires service plan to utilize
►Also includes: Audit trail review, MKT Report, Limit Report, Advanced statistics report</t>
  </si>
  <si>
    <t>EMSuite Pro On-Premise Software</t>
  </si>
  <si>
    <t>Measuring Point Licence: (Blocks of measuring points to be added to the system licence)</t>
  </si>
  <si>
    <t xml:space="preserve">Required. One time fee. If expanding a system then you can sell additional licenses later to add to the system. </t>
  </si>
  <si>
    <t>EMSuite Measuring Point Licenses On-Premise:  10 Channels</t>
  </si>
  <si>
    <t>EMSuite Measuring Point Licenses On-Premise:  25 Channels</t>
  </si>
  <si>
    <t>EMSuite Measuring Point Licenses On-Premise:  50 Channels</t>
  </si>
  <si>
    <t>EMSuite Measuring Point Licenses On-Premise:  75 Channels</t>
  </si>
  <si>
    <t>EMSuite Measuring Point Licenses On-Premise: 100 Channels</t>
  </si>
  <si>
    <t>EMSuite Measuring Point Licenses On-Premise: 150 Channels</t>
  </si>
  <si>
    <t>EMSuite Measuring Point Licenses On-Premise: 200 Channels</t>
  </si>
  <si>
    <t>New Item</t>
  </si>
  <si>
    <t>EMSuite Measuring Point Licenses On-Premise: 250 Channels</t>
  </si>
  <si>
    <t>EMSuite Measuring Point Licenses On-Premise: 300 Channels</t>
  </si>
  <si>
    <t>EMSuite Measuring Point Licenses On-Premise: 400 Channels</t>
  </si>
  <si>
    <t>EMSuite Measuring Point Licenses On-Premise: 500 Channels</t>
  </si>
  <si>
    <t>EMSuite Measuring Point Licenses On-Premise: 750 Channels</t>
  </si>
  <si>
    <t>EMSuite Measuring Point Licenses On-Premise: 1000 Channels</t>
  </si>
  <si>
    <t>EMSuite Measuring Point Licenses On-Premise: 2500 Channels</t>
  </si>
  <si>
    <t>EMSuite Measuring Point Licenses On-Premise: Unlimited Devices</t>
  </si>
  <si>
    <t>TBD</t>
  </si>
  <si>
    <t xml:space="preserve">Ellab EMSuite Software Installation services							</t>
  </si>
  <si>
    <t xml:space="preserve">Required. One time fee. Services to be performed by Ellab A/S Denmark headquarters SW Support Team. </t>
  </si>
  <si>
    <t>Remote EMSuite Standard Software installation by Ellab DK SW Support Team</t>
  </si>
  <si>
    <t xml:space="preserve">New description </t>
  </si>
  <si>
    <t>Remote EMSuite Pro SW installation by DK SW Team, w/ SW IQ execution. SQL Express</t>
  </si>
  <si>
    <t>Remote EMSuite Pro SW installation by DK SW Team, w/ SW IQ execution. Customer provided SQL</t>
  </si>
  <si>
    <t>Optional. One time fee. Performed by Ellab A/S Denmark headquarters SW Support Team.</t>
  </si>
  <si>
    <t>Remote review of customer software prerequisites by Ellab DK SW Support Team</t>
  </si>
  <si>
    <t>Local services are AN UPFRONT COST. They need to be assessed locally. Please use appropriate item numbers, but add you own price levels which suit your profitability requirements.</t>
  </si>
  <si>
    <t>Mandatory: Software Maintenance and Service Agreement Standard Software - (SMSAS)</t>
  </si>
  <si>
    <t xml:space="preserve">Required annual fee: Please ensure to select the appropriate Software Maintenance and Service Agreement. 
Agreement includes - 1 year of basic software updates (minor updates and bug fixes), and includes standard support during local office hours (application and technical support). 
Local region is 1st line support. DK is 2nd line support (During DK hours). </t>
  </si>
  <si>
    <t>EMSuite Standard Annual Service Plan (SMSAS): ≤ 10 Channels</t>
  </si>
  <si>
    <t xml:space="preserve">New discount &amp; description </t>
  </si>
  <si>
    <t>EMSuite Standard Annual Service Plan (SMSAS): ≤ 25 Channels</t>
  </si>
  <si>
    <t>EMSuite Standard Annual Service Plan (SMSAS): ≤ 50 Channels</t>
  </si>
  <si>
    <t xml:space="preserve">EMSuite Standard Annual Service Plan (SMSAS): ≤ 75 Channels </t>
  </si>
  <si>
    <t>EMSuite Standard Annual Service Plan (SMSAS): ≤ 100 Channels</t>
  </si>
  <si>
    <t>EMSuite Standard Annual Service Plan (SMSAS): ≤ 150 Channels</t>
  </si>
  <si>
    <t>EMSuite Standard Annual Service Plan (SMSAS): ≤ 200 Channels</t>
  </si>
  <si>
    <t>EMSuite Standard Annual Service Plan (SMSAS): ≤ 250 Channels</t>
  </si>
  <si>
    <t>New discount</t>
  </si>
  <si>
    <t>EMSuite Standard Annual Service Plan (SMSAS): ≤ 300 Channels</t>
  </si>
  <si>
    <t>New item</t>
  </si>
  <si>
    <t>EMSuite Standard Annual Service Plan (SMSAS): ≤ 400 Channels</t>
  </si>
  <si>
    <t>EMSuite Standard Annual Service Plan (SMSAS): ≤ 500 Channels</t>
  </si>
  <si>
    <t>EMSuite Standard Annual Service Plan (SMSAS): ≤ 750 Channels</t>
  </si>
  <si>
    <t>EMSuite Standard Annual Service Plan (SMSAS): ≤ 1000 Channels</t>
  </si>
  <si>
    <t>EMSuite Standard Annual Service Plan (SMSAS): ≤ 2500 Channels</t>
  </si>
  <si>
    <t>EMSuite Standard Annual Service Plan (SMSAS): Unlimited Channels</t>
  </si>
  <si>
    <t>Mandatory: Software Maintenance and Service Agreement Pro Software - (SMSAP)</t>
  </si>
  <si>
    <t xml:space="preserve">Required annual fee: Please ensure to select the appropriate Software Maintenance and Service Agreement. 
Agreement includes - 1 year of software updates (minor updates and bug fixes), IQ of software (if applicable), 1 year subscription to the Mobile App, and standard support during local office hours (application and technical support). 
Local region is 1st line support. DK is 2nd line support (During DK hours). </t>
  </si>
  <si>
    <t>EMSuite Pro Annual Service Plan (SMSAP): ≤ 10 Channels</t>
  </si>
  <si>
    <t xml:space="preserve">New discount &amp; Description </t>
  </si>
  <si>
    <t>EMSuite Pro Annual Service Plan (SMSAP): ≤ 25 Channels</t>
  </si>
  <si>
    <t>EMSuite Pro Annual Service Plan (SMSAP): ≤ 50 Channels</t>
  </si>
  <si>
    <t>EMSuite Pro Annual Service Plan (SMSAP): ≤ 75 Channels</t>
  </si>
  <si>
    <t>EMSuite Pro Annual Service Plan (SMSAP): ≤ 100 Channels</t>
  </si>
  <si>
    <t>EMSuite Pro Annual Service Plan (SMSAP): ≤ 150 Channels</t>
  </si>
  <si>
    <t>EMSuite Pro Annual Service Plan (SMSAP): ≤ 200 Channels</t>
  </si>
  <si>
    <t>EMSuite Pro Annual Service Plan (SMSAP): ≤ 250 Channels</t>
  </si>
  <si>
    <t>EMSuite Pro Annual Service Plan (SMSAP): ≤ 300 Channels</t>
  </si>
  <si>
    <t>EMSuite Pro Annual Service Plan (SMSAP): ≤ 400 Channels</t>
  </si>
  <si>
    <t>EMSuite Pro Annual Service Plan (SMSAP): ≤ 500 Channels</t>
  </si>
  <si>
    <t>EMSuite Pro Annual Service Plan (SMSAP): ≤ 750 Channels</t>
  </si>
  <si>
    <t>EMSuite Pro Annual Service Plan (SMSAP): ≤ 1000 Channels</t>
  </si>
  <si>
    <t>EMSuite Pro Annual Service Plan (SMSAP): ≤ 2500 Channels</t>
  </si>
  <si>
    <t>EMSuite Pro Annual Service Plan (SMSAP): Unlimited Channels</t>
  </si>
  <si>
    <t>OPTIONAL SERVICES &amp; LICENSES:</t>
  </si>
  <si>
    <t>Annual Premium Remote Support in English</t>
  </si>
  <si>
    <t xml:space="preserve">Local region is 1st line support. DK is 2nd line support during DK business hours (CET). Customer must always contact their local team as the 1st line of support, which if unresolved can be escallated to 2nd line support (DK). 
If outside of both local and DK business hours, the customer should reach out to the call center. The call center will screen the call to set priority for when the next team is available to respond. </t>
  </si>
  <si>
    <t>Add On: EMSuite Premium Service Plan: ≤ 100 Channels</t>
  </si>
  <si>
    <t>Add On: EMSuite Premium Service Plan: ≤ 250 Channels</t>
  </si>
  <si>
    <t>Add On: EMSuite Premium Service Plan: ≤ 500 Channels</t>
  </si>
  <si>
    <t>Add On: EMSuite Premium Service Plan: ≤ 1000 Channels</t>
  </si>
  <si>
    <t>Add On: EMSuite Premium Service Plan: ≤ 2500 Channels</t>
  </si>
  <si>
    <t xml:space="preserve">Add On: EMSuite Premium Service Plan: Unlimited Channels </t>
  </si>
  <si>
    <t>Ellab Communication Hub which includes OPC-UA licence:</t>
  </si>
  <si>
    <t xml:space="preserve">Ellab Communication Hub is an independent software provided by Ellab. It is used to connect to third party software at the customer site. The OPC-UA server License is included in the Ellab Communication Hub. This could be a connection to their existing SCADA and BMS (building management system) or other facility systems which gather and display information for customers. Only allows for data to go from EMSuite to that system. </t>
  </si>
  <si>
    <t>Ellab Communication Hub, OPC-UA Server Licence incl.: ≤ 10 Channels</t>
  </si>
  <si>
    <t xml:space="preserve">New Price &amp; description </t>
  </si>
  <si>
    <t>Ellab Communication Hub, OPC-UA Server Licence incl.: ≤ 25 Channels</t>
  </si>
  <si>
    <t>Ellab Communication Hub, OPC-UA Server Licence incl.: ≤ 50 Channels</t>
  </si>
  <si>
    <t>Ellab Communication Hub, OPC-UA Server Licence incl.: ≤ 75 Channels</t>
  </si>
  <si>
    <t>Ellab Communication Hub, OPC-UA Server Licence incl.: ≤ 100 Channels</t>
  </si>
  <si>
    <t>Ellab Communication Hub, OPC-UA Server Licence incl.: ≤ 150 Channels</t>
  </si>
  <si>
    <t>Ellab Communication Hub, OPC-UA Server Licence incl.: ≤ 200 Channels</t>
  </si>
  <si>
    <t>Ellab Communication Hub, OPC-UA Server Licence incl.: ≤ 250 Channels</t>
  </si>
  <si>
    <t>Ellab Communication Hub, OPC-UA Server Licence incl.: ≤ 300 Channels</t>
  </si>
  <si>
    <t>Ellab Communication Hub, OPC-UA Server Licence incl.: ≤ 400 Channels</t>
  </si>
  <si>
    <t>Ellab Communication Hub, OPC-UA Server Licence incl.: ≤ 500 Channels</t>
  </si>
  <si>
    <t>Ellab Communication Hub, OPC-UA Server Licence incl.: ≤ 750 Channels</t>
  </si>
  <si>
    <t>Ellab Communication Hub, OPC-UA Server Licence incl.: ≤ 1000 Channels</t>
  </si>
  <si>
    <t>Ellab Communication Hub, OPC-UA Server Licence incl.: ≤ 2500 Channels</t>
  </si>
  <si>
    <t>Parts List:  EMSuite as a Service (Software Subscription Option)</t>
  </si>
  <si>
    <t xml:space="preserve">Cloud based: SaaS </t>
  </si>
  <si>
    <t>All prices are annual fees.</t>
  </si>
  <si>
    <t>Minimum - 3 year initial agreement</t>
  </si>
  <si>
    <t>Customer Cloud SaaS - Client Tenant</t>
  </si>
  <si>
    <t>Software &amp; Support &gt; Installation &gt; Options</t>
  </si>
  <si>
    <t>Ellab Cloud SaaS - Ellab MS Azure</t>
  </si>
  <si>
    <t>Software &amp; Support &gt; Ellab MS Azure &gt; Options</t>
  </si>
  <si>
    <t>Ellab Cloud SaaS and Hardware Lease</t>
  </si>
  <si>
    <t xml:space="preserve">Optional: System-as-a-Service. Providing both software and hardware on an annual lease. If offering a hardware lease with software SaaS, your region will need to purchase the hardware directly that you plan on leasing. To create the annual lease price for quoting, multiply your retail price by 0.48. That becomes your annual fee. The calculation creates a 25 month payback on the retail pricing.  
►Example. Access Point. Retail of 8,777DKK multiplied by 0.48 would be 4,212.96DKK for the annual lease price.  </t>
  </si>
  <si>
    <t>Ellab Ordering Code</t>
  </si>
  <si>
    <t>RRP DKK Per Year</t>
  </si>
  <si>
    <t>Standard Software Annual Subscription based on maximum allowable quantity of Measuring Points (Can be upgraded later)
Subscription Includes Software and Standard Software Support</t>
  </si>
  <si>
    <t>Combined software and software support into one PN and Price</t>
  </si>
  <si>
    <t xml:space="preserve">Unlimited Users
Software Maintenance and Service Agreement includes - 1 Year Software updates and standard support during local office hours (application and technical support). Local region is 1st line support. DK is 2nd and 3rd line support. 
*Ellab MS Azure Tenant is not included in this pricing, please add the appropriate part number if an Ellab MS Azure is required. 
*Charge installation if on customer tenant, no installation required if on Ellab Azure. 
When customers need to upgrade from one size to another, give a full credit for the original sale and sell the new part number. </t>
  </si>
  <si>
    <t xml:space="preserve">SaaS: EMSuite Annual Subscription, w/ Ellab Standard Support: ≤ 10 Channels </t>
  </si>
  <si>
    <t>New Item, See above</t>
  </si>
  <si>
    <t xml:space="preserve">SaaS: EMSuite Annual Subscription, w/ Ellab Standard Support: ≤ 25 Channels </t>
  </si>
  <si>
    <t xml:space="preserve">SaaS: EMSuite Annual Subscription, w/ Ellab Standard Support: ≤ 50 Channels </t>
  </si>
  <si>
    <t xml:space="preserve">SaaS: EMSuite Annual Subscription, w/ Ellab Standard Support: ≤ 75 Channels </t>
  </si>
  <si>
    <t xml:space="preserve">SaaS: EMSuite Annual Subscription, w/ Ellab Standard Support: ≤ 100 Channels </t>
  </si>
  <si>
    <t xml:space="preserve">SaaS: EMSuite Annual Subscription, w/ Ellab Standard Support: ≤ 150 Channels </t>
  </si>
  <si>
    <t xml:space="preserve">SaaS: EMSuite Annual Subscription, w/ Ellab Standard Support: ≤ 200 Channels </t>
  </si>
  <si>
    <t xml:space="preserve">SaaS: EMSuite Annual Subscription, w/ Ellab Standard Support: ≤ 250 Channels </t>
  </si>
  <si>
    <t xml:space="preserve">SaaS: EMSuite Annual Subscription, w/ Ellab Standard Support: ≤ 300 Channels </t>
  </si>
  <si>
    <t xml:space="preserve">SaaS: EMSuite Annual Subscription, w/ Ellab Standard Support: ≤ 400 Channels </t>
  </si>
  <si>
    <t xml:space="preserve">SaaS: EMSuite Annual Subscription, w/ Ellab Standard Support: ≤ 500 Channels </t>
  </si>
  <si>
    <t xml:space="preserve">SaaS: EMSuite Annual Subscription, w/ Ellab Standard Support: ≤ 750 Channels </t>
  </si>
  <si>
    <t xml:space="preserve">SaaS: EMSuite Annual Subscription, w/ Ellab Standard Support: ≤ 1000 Channels </t>
  </si>
  <si>
    <t xml:space="preserve">SaaS: EMSuite Annual Subscription, w/ Ellab Standard Support: ≤ 2500 Channels </t>
  </si>
  <si>
    <t>Pro Software Annual Subscription based on maximum allowable quantity of Measuring Points (Quantity can be upgraded later)
Subsctiption Includes Pro Software and Pro Software Support</t>
  </si>
  <si>
    <r>
      <t xml:space="preserve">Unlimited users
Includes activation of full compliance functionality (CFR Part 11, Annex 11), IQ/OQ Documentation for SW &amp; HW, Mobile App access
Software Maintenance and Service Agreement includes - 1 Year Software updates, 1 year subscription to the Mobile App, and standard support during local office hours (application and technical support). Local region is 1st line support. DK is 2nd and 3rd line support. 
*Ellab MS Azure Tentant is </t>
    </r>
    <r>
      <rPr>
        <b/>
        <sz val="12"/>
        <color theme="1"/>
        <rFont val="Calibri"/>
        <family val="2"/>
        <scheme val="minor"/>
      </rPr>
      <t>NOT</t>
    </r>
    <r>
      <rPr>
        <sz val="12"/>
        <color theme="1"/>
        <rFont val="Calibri"/>
        <family val="2"/>
        <scheme val="minor"/>
      </rPr>
      <t xml:space="preserve"> included in this pricing, please </t>
    </r>
    <r>
      <rPr>
        <b/>
        <sz val="12"/>
        <color theme="1"/>
        <rFont val="Calibri"/>
        <family val="2"/>
        <scheme val="minor"/>
      </rPr>
      <t>ADD</t>
    </r>
    <r>
      <rPr>
        <sz val="12"/>
        <color theme="1"/>
        <rFont val="Calibri"/>
        <family val="2"/>
        <scheme val="minor"/>
      </rPr>
      <t xml:space="preserve"> the appropriate part number if an Ellab MS Azure is required for Cloud hosting. 
*Charge installation if on customer tenant, no installation required if on Ellab Azure. 
When customers need to upgrade from one size to another, give a full credit for the original sale and sell the new part number. </t>
    </r>
  </si>
  <si>
    <t xml:space="preserve">SaaS: EMSuite Pro Annual Subscription, w/ Ellab Standard Support: ≤ 10 Channels </t>
  </si>
  <si>
    <t xml:space="preserve">SaaS: EMSuite Pro Annual Subscription, w/ Ellab Standard Support: ≤ 25 Channels </t>
  </si>
  <si>
    <t xml:space="preserve">SaaS: EMSuite Pro Annual Subscription, w/ Ellab Standard Support: ≤ 50 Channels </t>
  </si>
  <si>
    <t xml:space="preserve">SaaS: EMSuite Pro Annual Subscription, w/ Ellab Standard Support: ≤ 75 Channels </t>
  </si>
  <si>
    <t xml:space="preserve">SaaS: EMSuite Pro Annual Subscription, w/ Ellab Standard Support: ≤ 100 Channels </t>
  </si>
  <si>
    <t xml:space="preserve">SaaS: EMSuite Pro Annual Subscription, w/ Ellab Standard Support: ≤ 150 Channels </t>
  </si>
  <si>
    <t xml:space="preserve">SaaS: EMSuite Pro Annual Subscription, w/ Ellab Standard Support: ≤ 200 Channels </t>
  </si>
  <si>
    <t xml:space="preserve">SaaS: EMSuite Pro Annual Subscription, w/ Ellab Standard Support: ≤ 250 Channels </t>
  </si>
  <si>
    <t xml:space="preserve">SaaS: EMSuite Pro Annual Subscription, w/ Ellab Standard Support: ≤ 300 Channels </t>
  </si>
  <si>
    <t xml:space="preserve">SaaS: EMSuite Pro Annual Subscription, w/ Ellab Standard Support: ≤ 400 Channels </t>
  </si>
  <si>
    <t xml:space="preserve">SaaS: EMSuite Pro Annual Subscription, w/ Ellab Standard Support: ≤ 500 Channels </t>
  </si>
  <si>
    <t xml:space="preserve">SaaS: EMSuite Pro Annual Subscription, w/ Ellab Standard Support: ≤ 750 Channels </t>
  </si>
  <si>
    <t xml:space="preserve">SaaS: EMSuite Pro Annual Subscription, w/ Ellab Standard Support: ≤ 1000 Channels </t>
  </si>
  <si>
    <t xml:space="preserve">SaaS: EMSuite Pro Annual Subscription, w/ Ellab Standard Support: ≤ 2500 Channels </t>
  </si>
  <si>
    <t>Annual Cloud hosting by Ellab in MS Azure add-on fee</t>
  </si>
  <si>
    <t xml:space="preserve">Required if quoting full cloud solution with Ellab managing the Azure tenant. Client to choose MS Azure data center. </t>
  </si>
  <si>
    <t>Cloud Hosting: Add-on. Ellab MS Azure Cloud tenant for EMSuite SaaS: ≤ 10 Channels</t>
  </si>
  <si>
    <t>New description</t>
  </si>
  <si>
    <t>Cloud Hosting: Add-on. Ellab MS Azure Cloud tenant for EMSuite SaaS: ≤ 25 Channels</t>
  </si>
  <si>
    <t>Cloud Hosting: Add-on. Ellab MS Azure Cloud tenant for EMSuite SaaS: ≤ 50 Channels</t>
  </si>
  <si>
    <t>Cloud Hosting: Add-on. Ellab MS Azure Cloud tenant for EMSuite SaaS: ≤ 75 Channels</t>
  </si>
  <si>
    <t>Cloud Hosting: Add-on. Ellab MS Azure Cloud tenant for EMSuite SaaS: ≤ 100 Channels</t>
  </si>
  <si>
    <t>Cloud Hosting: Add-on. Ellab MS Azure Cloud tenant for EMSuite SaaS: ≤ 150 Channels</t>
  </si>
  <si>
    <t>Cloud Hosting: Add-on. Ellab MS Azure Cloud tenant for EMSuite SaaS: ≤ 200 Channels</t>
  </si>
  <si>
    <t>Cloud Hosting: Add-on. Ellab MS Azure Cloud tenant for EMSuite SaaS: ≤ 250 Channels</t>
  </si>
  <si>
    <t>Cloud Hosting: Add-on. Ellab MS Azure Cloud tenant for EMSuite SaaS: ≤ 300 Channels</t>
  </si>
  <si>
    <t>Cloud Hosting: Add-on. Ellab MS Azure Cloud tenant for EMSuite SaaS: ≤ 400 Channels</t>
  </si>
  <si>
    <t>Cloud Hosting: Add-on. Ellab MS Azure Cloud tenant for EMSuite SaaS: ≤ 500 Channels</t>
  </si>
  <si>
    <t>Cloud Hosting: Add-on. Ellab MS Azure Cloud tenant for EMSuite SaaS: ≤ 750 Channels</t>
  </si>
  <si>
    <t>Cloud Hosting: Add-on. Ellab MS Azure Cloud tenant for EMSuite SaaS: ≤ 1000 Channels</t>
  </si>
  <si>
    <t>Cloud Hosting: Add-on. Ellab MS Azure Cloud tenant for EMSuite SaaS: ≤ 2500 Channels</t>
  </si>
  <si>
    <t xml:space="preserve">Ellab EMSuite Pro Software Installation services: One Time Fee				</t>
  </si>
  <si>
    <t xml:space="preserve">Required if installing on customer tenant. One time fee. Services performed by Ellab A/S Denmark headquarters SW Support Team. </t>
  </si>
  <si>
    <t xml:space="preserve">Remote installation by Ellab DK SW Support Team of EMSuite Standard Software </t>
  </si>
  <si>
    <t>Remote installation by Ellab DK SW Support Team of EMSuite Pro software, w/ software IQ execution</t>
  </si>
  <si>
    <t>New Item &amp; Description</t>
  </si>
  <si>
    <t>SaaS OPTIONS:</t>
  </si>
  <si>
    <t xml:space="preserve">Local region is 1st line support. DK is 2nd line support during DK business hours (CET). Customer must always contact their local team as the 1st line of support, which if unresolved can be escallated to 2nd line support (DK). 
If outside of both DK and US business hours, the customer should reach out to the call center. The call center will screen the call to set priority for when the next team is available to respond. </t>
  </si>
  <si>
    <t>Ellab Communication Hub which includes OPC-UA licence: One-Time Fee</t>
  </si>
  <si>
    <t xml:space="preserve">Ellab Communication Hub is and independent software provided by Ellab. It is used to connect to third party software at the customer site. The OPC-UA server License is included in the Ellab Communication Hub. This could be a connection to their existing SCADA and BMS (building managment system) or other facility systems which gather and display information for customers. Only allows for data to go from EMSuite to that system. </t>
  </si>
  <si>
    <t>Parts List: TrackView Pro and EMSuite</t>
  </si>
  <si>
    <t>HW purchase</t>
  </si>
  <si>
    <t>Ellab TrackView Access Point</t>
  </si>
  <si>
    <t>Required to communicate with RF transmitters. Please choose matching AP and Transmitter radio frequency for the customer's country. 
Power source: Option 1 (PoE), Option 2 (AC/DC Power Plug). Includes battery backup. 
Communication to Software: PoE or Standard Ethernet
*See approved countries below</t>
  </si>
  <si>
    <t>TrackView Pro RF Ethernet Network Access Point, with mounting bracket - 868MHz*</t>
  </si>
  <si>
    <t>TrackView Pro RF Ethernet Network Access Point, with mounting bracket - 915MHz*</t>
  </si>
  <si>
    <t>TrackView Pro RF Ethernet Network Access Point, with mounting bracket - 920MHz*</t>
  </si>
  <si>
    <t>TrackView Pro RF Ethernet Network Access Point, with mounting bracket - 915-928MHz*</t>
  </si>
  <si>
    <t>Ellab TrackView Pro Wireless RF (Radio Frequency) Transmitter</t>
  </si>
  <si>
    <t>Power source: 2 x AA Batteries
* See approved countries below</t>
  </si>
  <si>
    <t>TrackView Pro RF Transmitter, with mounting bracket - 868MHz*</t>
  </si>
  <si>
    <t>TrackView Pro RF Transmitter, with mounting bracket - 915MHz*</t>
  </si>
  <si>
    <t>TrackView Pro RF Transmitter, with mounting bracket - 920MHz*</t>
  </si>
  <si>
    <t>TrackView Pro RF Transmitter, with mounting bracket - 915-928MHz*</t>
  </si>
  <si>
    <t>Ellab TrackView Pro RF-DC (Radio Frequency) Transmitter</t>
  </si>
  <si>
    <r>
      <rPr>
        <b/>
        <u/>
        <sz val="12"/>
        <color rgb="FF000000"/>
        <rFont val="Calibri"/>
        <family val="2"/>
        <scheme val="minor"/>
      </rPr>
      <t>Works with V1.4.2 and newer</t>
    </r>
    <r>
      <rPr>
        <sz val="12"/>
        <color rgb="FF000000"/>
        <rFont val="Calibri"/>
        <family val="2"/>
        <scheme val="minor"/>
      </rPr>
      <t xml:space="preserve">
Power source: 12-24V DC with 2 x AA battery backup. AC/DC power plug included
* See approved countries below</t>
    </r>
  </si>
  <si>
    <t>TrackView Pro RF-DC Transmitter, with mounting bracket - 868MHz*</t>
  </si>
  <si>
    <t xml:space="preserve">New Item &amp; description </t>
  </si>
  <si>
    <t>TrackView Pro RF-DC Transmitter, with mounting bracket - 915MHz*</t>
  </si>
  <si>
    <t>TrackView Pro RF-DC Transmitter, with mounting bracket - 920MHz*</t>
  </si>
  <si>
    <t>TrackView Pro RF-DC Transmitter, with mounting bracket - 915-928MHz*</t>
  </si>
  <si>
    <t>Ellab TrackView Pro PoE (Power-over-Ethernet) Transmitter</t>
  </si>
  <si>
    <t>Power source: 12-24V PoE with 2 x AA battery backup</t>
  </si>
  <si>
    <t xml:space="preserve">TrackView Pro PoE Transmitter, with mounting bracket </t>
  </si>
  <si>
    <t xml:space="preserve">Ellab TrackView Pro Smart Probes and Accessories </t>
  </si>
  <si>
    <t xml:space="preserve">Ellab standard traceable calibration is included. </t>
  </si>
  <si>
    <t>Temperature - Air</t>
  </si>
  <si>
    <t>TVP PT1000 Smart USB Sensor: Short Temp sensor for ambient applications, -20C to +60C</t>
  </si>
  <si>
    <t>Temperature - 2mm cable (Thin Wire)</t>
  </si>
  <si>
    <t>TVP PT1000 Smart USB Sensor: -200C to +200C, 3m x 2mm wire, tip 70mm x 3mm, WP</t>
  </si>
  <si>
    <t>New description &amp; New part number</t>
  </si>
  <si>
    <t>TVP PT1000 Smart USB Sensor: -200C to +200C, 5m x 2mm wire, tip 70mm x 3mm, WP</t>
  </si>
  <si>
    <t>TVP PT1000 Smart USB Sensor: -200C to +200C, 10m x 2mm wire, tip 70mm x 3mm, WP</t>
  </si>
  <si>
    <t>Temperature - 4mm cable (Standard Wire)</t>
  </si>
  <si>
    <t>TVP PT1000 Smart USB Sensor: -200C to +250C, 3m x 4mm wire, tip 70mm x 4mm,  WP</t>
  </si>
  <si>
    <t>TVP PT1000 Smart USB Sensor: -200C to +250C, 5m x 4mm wire, tip 70mm x 4mm, WP</t>
  </si>
  <si>
    <t>TVP PT1000 Smart USB Sensor: -200C to +250C, 30m x 4mm wire, tip 70mm x 4mm, WP</t>
  </si>
  <si>
    <t>TVP PT1000 Smart USB Sensor: -200C to +250C, 50m x 4mm wire, tip 70mm x 4mm, WP</t>
  </si>
  <si>
    <t>Relative Humidity (RH) - Ellab</t>
  </si>
  <si>
    <t>TVP T/RH Smart USB Sensor: Short T/RH sensor for ambient applications, 0 to 60C, 0 to 90% RH</t>
  </si>
  <si>
    <t>Relative Humidity (RH) - Rotronic HC2-S</t>
  </si>
  <si>
    <t>Remember the TVP Rotronic Smart USB connector, and extension cables if required. 
Rotornic Probe is calibrated and paired with specific TVP Rotronic Smart USB Connector</t>
  </si>
  <si>
    <t>TVP Rotronic Smart USB Connector: For Rotronic HC2 sensor</t>
  </si>
  <si>
    <t>Rotronic HygroClip2 T/RH Probe. Ellab calibration certificate included.</t>
  </si>
  <si>
    <t>Rotronic Hygroclip2 Extension Cable: 2M Cable (Extends between Ellab USB and Rotronic Probe)</t>
  </si>
  <si>
    <t>Rotronic Hygroclip2 Extension Cable: 5M Cable (Extends between Ellab USB and Rotronic Probe)</t>
  </si>
  <si>
    <r>
      <t>Carbon Dioxide (CO</t>
    </r>
    <r>
      <rPr>
        <b/>
        <vertAlign val="subscript"/>
        <sz val="12"/>
        <rFont val="Calibri"/>
        <family val="2"/>
        <scheme val="minor"/>
      </rPr>
      <t>2</t>
    </r>
    <r>
      <rPr>
        <b/>
        <sz val="12"/>
        <rFont val="Calibri"/>
        <family val="2"/>
        <scheme val="minor"/>
      </rPr>
      <t>) - Vaisala GMP251</t>
    </r>
  </si>
  <si>
    <r>
      <rPr>
        <b/>
        <u/>
        <sz val="12"/>
        <color rgb="FF000000"/>
        <rFont val="Calibri"/>
        <family val="2"/>
        <scheme val="minor"/>
      </rPr>
      <t>Works with V1.4.2 and newer</t>
    </r>
    <r>
      <rPr>
        <sz val="12"/>
        <color rgb="FF000000"/>
        <rFont val="Calibri"/>
        <family val="2"/>
        <scheme val="minor"/>
      </rPr>
      <t xml:space="preserve">
Includes: Vaisala GMP251 CO2 sensor with 0-20% Range, 60C Max Temp Exposure. Ellab calibration included
Will only work with PoE Transmitter in V1.4.2 with the appropriate firmware
Will work with RF-DC Transmitter in V1.5 with the appropriate firmware
CO2 sensor and Cable are paired together. If the cable or CO2 sensor needs to be replaced, a new factory calibration needs to be performed to create a new pairing. </t>
    </r>
  </si>
  <si>
    <r>
      <t>TVP CO</t>
    </r>
    <r>
      <rPr>
        <vertAlign val="subscript"/>
        <sz val="12"/>
        <color rgb="FF000000"/>
        <rFont val="Calibri"/>
        <family val="2"/>
        <scheme val="minor"/>
      </rPr>
      <t>2</t>
    </r>
    <r>
      <rPr>
        <sz val="12"/>
        <color rgb="FF000000"/>
        <rFont val="Calibri"/>
        <family val="2"/>
        <scheme val="minor"/>
      </rPr>
      <t xml:space="preserve"> Kit: Ellab TVP Vaisala Smart USB</t>
    </r>
    <r>
      <rPr>
        <vertAlign val="subscript"/>
        <sz val="12"/>
        <color rgb="FF000000"/>
        <rFont val="Calibri"/>
        <family val="2"/>
        <scheme val="minor"/>
      </rPr>
      <t xml:space="preserve"> </t>
    </r>
    <r>
      <rPr>
        <sz val="12"/>
        <color rgb="FF000000"/>
        <rFont val="Calibri"/>
        <family val="2"/>
        <scheme val="minor"/>
      </rPr>
      <t>Connector, 1.5m cable, Vaisala GMP251 sensor, 0-20%</t>
    </r>
  </si>
  <si>
    <r>
      <t>TVP CO</t>
    </r>
    <r>
      <rPr>
        <vertAlign val="subscript"/>
        <sz val="12"/>
        <color rgb="FF000000"/>
        <rFont val="Calibri"/>
        <family val="2"/>
        <scheme val="minor"/>
      </rPr>
      <t>2</t>
    </r>
    <r>
      <rPr>
        <sz val="12"/>
        <color rgb="FF000000"/>
        <rFont val="Calibri"/>
        <family val="2"/>
        <scheme val="minor"/>
      </rPr>
      <t xml:space="preserve"> Kit: Ellab TVP Vaisala Smart USB Connector, 3m cable, Vaisala GMP251 sensor, 0-20%</t>
    </r>
  </si>
  <si>
    <t>Differential Pressure</t>
  </si>
  <si>
    <t>TVP Differential Pressure Smart USB Sensor ±100PA, 2 x LEMO for 6mmOD/4mmID pneumatic tube</t>
  </si>
  <si>
    <t>TVP Differential Pressure Smart USB Sensor ±1250PA, 2 x LEMO for 6mmOD/4mmID pneumatic tube</t>
  </si>
  <si>
    <t>Analog: Current or Voltage</t>
  </si>
  <si>
    <t>TVP 4-20mA Smart USB Sensor: Current Input</t>
  </si>
  <si>
    <t>TVP 0-10V Smart USB Sensor: Voltage Input</t>
  </si>
  <si>
    <t>Digital: Input or Output</t>
  </si>
  <si>
    <t>TVP Digital Input Smart USB Sensor: (Signal from PLC, etc.)</t>
  </si>
  <si>
    <t xml:space="preserve">TVP Digital Output Smart USB Sensor: (Relay for Light &amp; Sound beacon, etc.) </t>
  </si>
  <si>
    <t>Door</t>
  </si>
  <si>
    <t>TVP Light Door Smart USB Sensor: 3-meter cable length</t>
  </si>
  <si>
    <t>TVP Heavy Door Smart USB Sensor: 3-meter cable length</t>
  </si>
  <si>
    <t>Airflow</t>
  </si>
  <si>
    <t>New with V1.4.2. Select appropriate airflow, and whether or not is requires external power supply
*Requires 0-10V Smart USB Sensor for use
For use with all transmitters</t>
  </si>
  <si>
    <t>TVP E&amp;E Airflow sensor: 0-5m/s, with external AC/DC power supply</t>
  </si>
  <si>
    <t>TVP E&amp;E Airflow sensor: 0-10m/s, with external AC/DC power supply</t>
  </si>
  <si>
    <t>TVP E&amp;E Airflow sensor: 0-20m/s, with external AC/DC power supply</t>
  </si>
  <si>
    <t>New with V1.4.2. Select appropriate airflow, and whether or not is requires external power supply
*Requires 0-10V Smart USB Sensor for use
For use with either PoE, RF-DC transmitters</t>
  </si>
  <si>
    <t>TVP E&amp;E Airflow sensor: 0-5m/s, for use with either PoE or RF-DC transmitters providing power</t>
  </si>
  <si>
    <t>TVP E&amp;E Airflow sensor: 0-10m/s, for use with either PoE or RF-DC transmitters providing power</t>
  </si>
  <si>
    <t xml:space="preserve">TVP E&amp;E Airflow sensor: 0-20m/s, for use with either PoE or RF-DC transmitters providing power </t>
  </si>
  <si>
    <t>Accessories</t>
  </si>
  <si>
    <t>TVP Transmitter Replacement Mounting Bracket</t>
  </si>
  <si>
    <t>TVP Transmitter Replacement Mounting Bracket, with Magnets</t>
  </si>
  <si>
    <t>Access Point / Receiver alarm relay cable. Digital Output to 3rd party Digital Input</t>
  </si>
  <si>
    <t>New Price &amp; Description</t>
  </si>
  <si>
    <t>LEMO DP tube connector for use with Ellab's DP Sensor. Requires 6mm OD and 4mm ID tubing</t>
  </si>
  <si>
    <t>NIMH 7 AAA cell replacement battery pack. TVP Access Point, IceSpy Receiver, SMS Unit</t>
  </si>
  <si>
    <t>TVP/IceSpy Differential Pressure Wall Plate</t>
  </si>
  <si>
    <t>Light Beacons</t>
  </si>
  <si>
    <t>4m cable to Access Point / Receiver
12/24 Volt
Mounting Bracket Included</t>
  </si>
  <si>
    <t xml:space="preserve">TVP / IceSpy Alarm beacon kit. Red. External power supply included. </t>
  </si>
  <si>
    <t xml:space="preserve">TVP / IceSpy Alarm beacon kit w/sounder. Red. External power supply included. </t>
  </si>
  <si>
    <t>Firmware Dongle</t>
  </si>
  <si>
    <t xml:space="preserve">Works with V1.4.3
Dongle future updating. Option 1) Dongle can be updated via transmitter connected to PC with future versions of firmware. Option 2) Dongle can be purchased for each version with updated firmware. </t>
  </si>
  <si>
    <t xml:space="preserve">TVP Smart Firmware Dongle </t>
  </si>
  <si>
    <t>Internal User Only: Not for resale to End Users</t>
  </si>
  <si>
    <t>Ellab TrackView Pro - Demo kit</t>
  </si>
  <si>
    <t>Transportation case with Laptop, 1 x Access Point, 1 x RF Transmitter, 1 x Temperature Sensor (33068803), 1 x Ellab Temp/RH sensor (33068400)
*See countries below
*For Ellab direct and distributors only</t>
  </si>
  <si>
    <t>Change in what is included in demo kit</t>
  </si>
  <si>
    <t>TrackView Pro Demo Kit - 868MHz*</t>
  </si>
  <si>
    <t>Change in price and discount</t>
  </si>
  <si>
    <t>TrackView Pro Demo Kit, Without laptop - 868MHz*</t>
  </si>
  <si>
    <t>TrackView Pro Demo Kit - 915MHz*</t>
  </si>
  <si>
    <t>TrackView Pro Demo Kit - 920MHz*</t>
  </si>
  <si>
    <t>TrackView Pro Demo Kit - 915-928MHz*</t>
  </si>
  <si>
    <t>Ellab TrackView Pro - Range Tester Kit</t>
  </si>
  <si>
    <t>Kit contains one Range Test Access Point and one Range Test transmitter, to be used ONLY for range testing purpose.
*See countries below
*For Ellab direct and distributors only</t>
  </si>
  <si>
    <t>TrackView Pro Range tester Kit - 868MHz*</t>
  </si>
  <si>
    <t>New price, new discount level</t>
  </si>
  <si>
    <t xml:space="preserve">TrackView Pro Range tester Kit - 915MHz* </t>
  </si>
  <si>
    <t xml:space="preserve">TrackView Pro Range tester Kit - 920MHz* </t>
  </si>
  <si>
    <t xml:space="preserve">TrackView Pro Range tester Kit - 915-928MHz* </t>
  </si>
  <si>
    <t>*868MHZ - All EU countries (incl Rep of IRE), UK, Switzerland and United Arab Emirates</t>
  </si>
  <si>
    <t>*915MHz - USA, Canada</t>
  </si>
  <si>
    <t>*920MHz -  Malaysia, Singapore (Sales to Japan pending radio frequency approval)</t>
  </si>
  <si>
    <t>*915 - 928MHz - Australia</t>
  </si>
  <si>
    <t>Lease Payback</t>
  </si>
  <si>
    <t>Convert to Annual</t>
  </si>
  <si>
    <t>Lease Factor: Mulitply the purchase price by this to create annual Lease price</t>
  </si>
  <si>
    <t>HW Lease - Each region to purchase their own hardware for lease</t>
  </si>
  <si>
    <t>Lease: TrackView Pro RF Ethernet Network Access Point, with mounting bracket - 868MHz*</t>
  </si>
  <si>
    <t>33002741L</t>
  </si>
  <si>
    <t>Lease: TrackView Pro RF Ethernet Network Access Point, with mounting bracket - 915MHz*</t>
  </si>
  <si>
    <t>33002742L</t>
  </si>
  <si>
    <t>Lease: TrackView Pro RF Ethernet Network Access Point, with mounting bracket - 920MHz*</t>
  </si>
  <si>
    <t>33002743L</t>
  </si>
  <si>
    <t>Lease: TrackView Pro RF Ethernet Network Access Point, with mounting bracket - 915-928MHz*</t>
  </si>
  <si>
    <t>33002744L</t>
  </si>
  <si>
    <t>Lease: TrackView Pro RF Transmitter, with mounting bracket - 868MHz*</t>
  </si>
  <si>
    <t>33047341L</t>
  </si>
  <si>
    <t>Lease: TrackView Pro RF Transmitter, with mounting bracket - 915MHz*</t>
  </si>
  <si>
    <t>33047342L</t>
  </si>
  <si>
    <t>Lease: TrackView Pro RF Transmitter, with mounting bracket - 920MHz*</t>
  </si>
  <si>
    <t>33047343L</t>
  </si>
  <si>
    <t>Lease: TrackView Pro RF Transmitter, with mounting bracket - 915-928MHz*</t>
  </si>
  <si>
    <t>33047344L</t>
  </si>
  <si>
    <t>Ellab TrackView Pro RF-DC (Radio Frequency-Direct Current) Transmitter</t>
  </si>
  <si>
    <t>Lease: TrackView Pro RF-DC Transmitter, with mounting bracket - 868MHz*</t>
  </si>
  <si>
    <t>33047371L</t>
  </si>
  <si>
    <t>Lease: TrackView Pro RF-DC Transmitter, with mounting bracket - 915MHz*</t>
  </si>
  <si>
    <t>33047372L</t>
  </si>
  <si>
    <t>Lease: TrackView Pro RF-DC Transmitter, with mounting bracket - 920MHz*</t>
  </si>
  <si>
    <t>33057373L</t>
  </si>
  <si>
    <t>Lease: TrackView Pro RF-DC Transmitter, with mounting bracket - 915-928MHz*</t>
  </si>
  <si>
    <t>33057374L</t>
  </si>
  <si>
    <t xml:space="preserve">Lease: TrackView Pro PoE Transmitter, with mounting bracket </t>
  </si>
  <si>
    <t>33043841L</t>
  </si>
  <si>
    <t>Lease: TVP PT1000 Smart USB Sensor: Short temp sensor for ambient applications, -20C to +60C</t>
  </si>
  <si>
    <t>33068700L</t>
  </si>
  <si>
    <t>Lease: TVP PT1000 Smart USB Sensor: -200C to +200C, 3m x 2mm wire, tip 70mm x 3mm, WP</t>
  </si>
  <si>
    <t>33068803L</t>
  </si>
  <si>
    <t>Lease: TVP PT1000 Smart USB Sensor: -200C to +200C, 5m x 2mm wire, tip 70mm x 3mm, WP</t>
  </si>
  <si>
    <t>33068805L</t>
  </si>
  <si>
    <t>Lease: TVP PT1000 Smart USB Sensor: -200C to +200C, 10m x 2mm wire, tip 70mm x 3mm, WP</t>
  </si>
  <si>
    <t>33068810L</t>
  </si>
  <si>
    <t>Lease: TVP PT1000 Smart USB Sensor: -200C to +250C, 3m x 4mm wire, tip 70mm x 4mm,  WP</t>
  </si>
  <si>
    <t>33068703L</t>
  </si>
  <si>
    <t>Lease: TVP PT1000 Smart USB Sensor: -200C to +250C, 5m x 4mm wire, tip 70mm x 4mm,  WP</t>
  </si>
  <si>
    <t>33068705L</t>
  </si>
  <si>
    <t>Lease: TVP PT1000 Smart USB Sensor: -200C to +250C, 30m x 4mm wire, tip 70mm x 4mm, WP</t>
  </si>
  <si>
    <t>33068730L</t>
  </si>
  <si>
    <t>Lease: TVP PT1000 Smart USB Sensor: -200C to +250C, 50m x 4mm wire, tip 70mm x 4mm, WP</t>
  </si>
  <si>
    <t>33068750L</t>
  </si>
  <si>
    <t>Lease: TVP T/RH Smart USB Sensor: Short T/RH sensor for ambient apps, 0 to 60C, 0 to 90% RH</t>
  </si>
  <si>
    <t>33068400L</t>
  </si>
  <si>
    <t>Lease: TVP Rotronic Smart USB Connector: For Rotronic HC2 sensor</t>
  </si>
  <si>
    <t>33067474L</t>
  </si>
  <si>
    <t>Lease: Rotronic HygroClip2 T/RH Probe. Ellab calibration certificate included.</t>
  </si>
  <si>
    <t>33281500L</t>
  </si>
  <si>
    <t xml:space="preserve">Lease: Rotronic Hygroclip2 Extension Cable: 2M Cable </t>
  </si>
  <si>
    <t>33285702L</t>
  </si>
  <si>
    <t xml:space="preserve">Lease: Rotronic Hygroclip2 Extension Cable: 5M Cable </t>
  </si>
  <si>
    <t>33285805L</t>
  </si>
  <si>
    <r>
      <t>Lease: TVP CO</t>
    </r>
    <r>
      <rPr>
        <vertAlign val="subscript"/>
        <sz val="12"/>
        <color rgb="FF000000"/>
        <rFont val="Calibri"/>
        <family val="2"/>
        <scheme val="minor"/>
      </rPr>
      <t>2</t>
    </r>
    <r>
      <rPr>
        <sz val="12"/>
        <color rgb="FF000000"/>
        <rFont val="Calibri"/>
        <family val="2"/>
        <scheme val="minor"/>
      </rPr>
      <t xml:space="preserve"> Kit: Ellab TVP Vaisala Smart USB</t>
    </r>
    <r>
      <rPr>
        <vertAlign val="subscript"/>
        <sz val="12"/>
        <color rgb="FF000000"/>
        <rFont val="Calibri"/>
        <family val="2"/>
        <scheme val="minor"/>
      </rPr>
      <t xml:space="preserve"> </t>
    </r>
    <r>
      <rPr>
        <sz val="12"/>
        <color rgb="FF000000"/>
        <rFont val="Calibri"/>
        <family val="2"/>
        <scheme val="minor"/>
      </rPr>
      <t>Connector, 1.5m cable, Vaisala GMP251, 0-20%</t>
    </r>
  </si>
  <si>
    <t>33066115L</t>
  </si>
  <si>
    <r>
      <t>Lease: TVP CO</t>
    </r>
    <r>
      <rPr>
        <vertAlign val="subscript"/>
        <sz val="12"/>
        <color rgb="FF000000"/>
        <rFont val="Calibri"/>
        <family val="2"/>
        <scheme val="minor"/>
      </rPr>
      <t>2</t>
    </r>
    <r>
      <rPr>
        <sz val="12"/>
        <color rgb="FF000000"/>
        <rFont val="Calibri"/>
        <family val="2"/>
        <scheme val="minor"/>
      </rPr>
      <t xml:space="preserve"> Kit: Ellab TVP Vaisala Smart USB Connector, 3m cable, Vaisala GMP251, 0-20%</t>
    </r>
  </si>
  <si>
    <t>33066130L</t>
  </si>
  <si>
    <t>Lease: TVP DP Smart USB Sensor ±100PA, 2 x LEMO for 6mmOD/4mmID pneumatic tube</t>
  </si>
  <si>
    <t>33063750L</t>
  </si>
  <si>
    <t>Lease: TVP DP Smart USB Sensor ±1250PA, 2 x LEMO for 6mmOD/4mmID pneumatic tube</t>
  </si>
  <si>
    <t>33063712L</t>
  </si>
  <si>
    <t>Lease: TVP 4-20mA Smart USB Sensor: Current Input</t>
  </si>
  <si>
    <t>33062420L</t>
  </si>
  <si>
    <t>Lease: TVP 0-10V Smart USB Sensor: Voltage Input</t>
  </si>
  <si>
    <t>33062410L</t>
  </si>
  <si>
    <t>Digital:  Input or Output</t>
  </si>
  <si>
    <t>Lease: TVP Digital Input Smart USB Sensor: (Signal from PLC, etc.)</t>
  </si>
  <si>
    <t>33063400L</t>
  </si>
  <si>
    <t xml:space="preserve">Lease: TVP Digital Output Smart USB Sensor: (Relay for Light &amp; Sound beacon, etc.) </t>
  </si>
  <si>
    <t>33063600L</t>
  </si>
  <si>
    <t>Lease: TVP Light Door Smart USB Sensor: 3-meter cable length</t>
  </si>
  <si>
    <t>33063303L</t>
  </si>
  <si>
    <t>Lease: TVP Heavy Door Smart USB Sensor: 3-meter cable length</t>
  </si>
  <si>
    <t>33063313L</t>
  </si>
  <si>
    <t>Lease: Airflow sensor: 0-5m/s, w/external AC/DC power supply</t>
  </si>
  <si>
    <t>33064905L</t>
  </si>
  <si>
    <t>Lease: Airflow sensor: 0-10m/s, w/external AC/DC power supply</t>
  </si>
  <si>
    <t>33064910L</t>
  </si>
  <si>
    <t>Lease: Airflow sensor: 0-20m/s, w/external AC/DC power supply</t>
  </si>
  <si>
    <t>33064920L</t>
  </si>
  <si>
    <t>Lease: Airflow sensor: 0-5m/s, for use with either PoE or RF-DC transmitters providing power</t>
  </si>
  <si>
    <t>33064805L</t>
  </si>
  <si>
    <t>Lease: Airflow sensor: 0-10m/s, for use with either PoE or RF-DC transmitters providing power</t>
  </si>
  <si>
    <t>33064810L</t>
  </si>
  <si>
    <t xml:space="preserve">Lease: Airflow sensor: 0-20m/s, for use with either PoE or RF-DC transmitters providing power </t>
  </si>
  <si>
    <t>33064820L</t>
  </si>
  <si>
    <t>Accessories: See HW Purchase</t>
  </si>
  <si>
    <t xml:space="preserve">Lease: TVP / IceSpy Alarm beacon kit. Red. External power supply included. </t>
  </si>
  <si>
    <t>33402724L</t>
  </si>
  <si>
    <t xml:space="preserve">Lease: TVP / IceSpy Alarm beacon kit w/sounder. Red. External power supply included. </t>
  </si>
  <si>
    <t>33402730L</t>
  </si>
  <si>
    <t>Firmware Dongle: See HW Purchase</t>
  </si>
  <si>
    <t>*920MHz - Malaysia, Singapore (Sales to Japan pending radio frequency approval)</t>
  </si>
  <si>
    <t>Monitoring Pricing Ver. 11 - December  2024</t>
  </si>
  <si>
    <t xml:space="preserve">Calibrations - *Only for re-calibration </t>
  </si>
  <si>
    <t>TrackView Pro Annual Calibrations</t>
  </si>
  <si>
    <t>Dkk/$</t>
  </si>
  <si>
    <t>RRP US $</t>
  </si>
  <si>
    <t>Traceable Calibrations</t>
  </si>
  <si>
    <t xml:space="preserve">To be used when sending equipment in for annual calibrations, or for extra points on newly purchased equipment. </t>
  </si>
  <si>
    <t>Temperature</t>
  </si>
  <si>
    <t>TVP Traceable Calibration: Integrated PT1000 Temperature probe -20°C to +60°C, 5pt</t>
  </si>
  <si>
    <t>TVP Traceable Calibration: PT1000 -200°C to +250°C, Standard Wire 4mm, 5pt</t>
  </si>
  <si>
    <t>TVP Traceable Calibration: PT1000 -200°C to +200°C, Thin Wire 2mm, 5pt</t>
  </si>
  <si>
    <t>Temperature: Extra Points</t>
  </si>
  <si>
    <t>TVP Traceable Calibration: Temperature Extra Point (-196C)</t>
  </si>
  <si>
    <t>TVP Traceable Calibration: Temperature Extra Point (-90C to 150C)</t>
  </si>
  <si>
    <t>TVP Traceable Calibration: Temperature Extra Point (+200C)</t>
  </si>
  <si>
    <t>TVP Traceable Calibration: Temperature Extra Point (+250C)</t>
  </si>
  <si>
    <t>Temperature &amp; Relative Humidity</t>
  </si>
  <si>
    <t>TVP Traceable Calibration: Integrated Temperature &amp; Humidity probe, 5pt temp, 5pt RH @ ambient</t>
  </si>
  <si>
    <t>TVP Traceable Calibration: Ellab Rotronic USB connector w/ Rotronic HC2, 5pt temp, 5pt RH @ ambient</t>
  </si>
  <si>
    <t>Temperature &amp; Relative Humidity: Extra Points</t>
  </si>
  <si>
    <t xml:space="preserve">TVP Traceable Calibration: Humidity Extra Point (Between 10% &amp; 90% @ ambient) </t>
  </si>
  <si>
    <t>TVP Traceable Calibration: Differential Pressure ±100PA, 5pt</t>
  </si>
  <si>
    <t>TVP Traceable Calibration: Differential Pressure ±1250PA, 9pt</t>
  </si>
  <si>
    <t>TVP Traceable Calibration: Analog Input 4-20mA, 5pt</t>
  </si>
  <si>
    <t>TVP Traceable Calibration: Analog Input 0-10V, 5pt</t>
  </si>
  <si>
    <r>
      <t>Carbon Dioxide: CO</t>
    </r>
    <r>
      <rPr>
        <vertAlign val="subscript"/>
        <sz val="12"/>
        <rFont val="Calibri"/>
        <family val="2"/>
        <scheme val="minor"/>
      </rPr>
      <t>2</t>
    </r>
  </si>
  <si>
    <t>TVP Traceable Calibration: Ellab Vaisala USB connector Paired with Vaisala 0~20% sensor, 4pt</t>
  </si>
  <si>
    <t>TrackView Pro Accredited Calibrations</t>
  </si>
  <si>
    <t xml:space="preserve">ISO 17025 Accredited Calibration  </t>
  </si>
  <si>
    <t>To be used when sending equipment in for annual calibrations</t>
  </si>
  <si>
    <t>What do you get with Accredited Calibrations: 
►ISO 17025 is globally recognized
►Provides customer with measurement of uncertainty
►Calibration conducted by using ISO 17025 accredited process and qualified personnel</t>
  </si>
  <si>
    <t>TVP ISO 17025 Calibration: Integrated PT1000 Temperature probe -20°C to +60°C, 5pt</t>
  </si>
  <si>
    <t>TVP ISO 17025 Calibration: PT1000 -200°C to +250°C, Standard Wire 4mm, 5pt</t>
  </si>
  <si>
    <t>TVP ISO 17025 Calibration: PT1000 -200°C to +200°C, Thin Wire 2mm, 5pt</t>
  </si>
  <si>
    <t>TVP ISO 17025 Calibration: Temperature Extra Point (-196C)</t>
  </si>
  <si>
    <t>TVP ISO 17025 Calibration: Temperature Extra Point (Between -90 &amp; +150C)</t>
  </si>
  <si>
    <t>TVP ISO 17025 Calibration: Temperature Extra Point (+200C)</t>
  </si>
  <si>
    <t>TVP ISO 17025 Calibration: Temperature Extra Point (+250C)</t>
  </si>
  <si>
    <t>TVP ISO 17025 Calibration: Integrated Temperature &amp; Humidity probe, 5pt temp, 5pt RH @ ambient</t>
  </si>
  <si>
    <t>TVP ISO 17025 Calibration: Ellab Rotronic USB connector w/ Rotronic HC2, 5pt temp, 5pt RH @ ambient</t>
  </si>
  <si>
    <t xml:space="preserve">TVP ISO 17025 Calibration: Humidity Extra Point (Between 10% &amp; 90% @ ambient) </t>
  </si>
  <si>
    <t>Differential Pressure - Not Available</t>
  </si>
  <si>
    <t>Analog: Current or Voltage - Not Available</t>
  </si>
  <si>
    <r>
      <t>Carbon Dioxide: CO</t>
    </r>
    <r>
      <rPr>
        <vertAlign val="subscript"/>
        <sz val="12"/>
        <rFont val="Calibri"/>
        <family val="2"/>
        <scheme val="minor"/>
      </rPr>
      <t>2</t>
    </r>
    <r>
      <rPr>
        <sz val="12"/>
        <rFont val="Calibri"/>
        <family val="2"/>
        <scheme val="minor"/>
      </rPr>
      <t xml:space="preserve"> - Not Available</t>
    </r>
  </si>
  <si>
    <t xml:space="preserve">Upgrade for newly purchased probes to ISO 17025 Accredited Calibration  </t>
  </si>
  <si>
    <t>To be used when selling new sensors. New sensors come with standard Traceable Calibration. If your customer would like ISO 17025, use these codes when ordering new sensors to get the standard calibration upgraded to ISO 17025 calibration.</t>
  </si>
  <si>
    <t>TVP ISO 17025 Cal Upgrade: Integrated PT1000 Temperature Probe -20C to +60C, 5pt</t>
  </si>
  <si>
    <t>TVP ISO 17025 Cal Upgrade: PT1000 -200°C to +250°C, Standard Wire 4mm, 5pt</t>
  </si>
  <si>
    <t>TVP ISO 17025 Cal Upgrade: PT1000 -200°C to +200°C, Thin Wire 2mm, 5pt</t>
  </si>
  <si>
    <t>Temperature: Extra Point</t>
  </si>
  <si>
    <t>TVP ISO 17025 Cal Upgrade: Temprature Extra Point (-196C)</t>
  </si>
  <si>
    <t>TVP ISO 17025 Cal Upgrade: Temprature Extra Point (Between -90 &amp; +150C)</t>
  </si>
  <si>
    <t xml:space="preserve">New item </t>
  </si>
  <si>
    <t>TVP ISO 17025 Cal Upgrade: Temprature Extra Point (+200C)</t>
  </si>
  <si>
    <t>TVP ISO 17025 Cal Upgrade: Temprature Extra Point (+250C)</t>
  </si>
  <si>
    <t>TVP ISO 17025 Cal Upgrade: Integrated Temperature &amp; Humidity probe, 5pt temp, 5pt RH @ ambient</t>
  </si>
  <si>
    <t>TVP ISO 17025 Cal Upgrade: Ellab Rotronic USB connector w/ Rotronic HC2, 5pt temp, 5pt RH @ ambient</t>
  </si>
  <si>
    <t>Temperature &amp; Relative Humidity: Extra Point</t>
  </si>
  <si>
    <t xml:space="preserve">TVP ISO 17025 Cal Upgrade: Humidity Extra Point (Between 10% &amp; 90% @ ambient) </t>
  </si>
  <si>
    <t>Ellab TrackView Pro Smart Probes - Calibration points</t>
  </si>
  <si>
    <t>Text</t>
  </si>
  <si>
    <t>adjust. Point</t>
  </si>
  <si>
    <t>(check point)</t>
  </si>
  <si>
    <t>adjust. Point
(check point)</t>
  </si>
  <si>
    <t>Traceable Calibration for Integrated PT1000 Temperature probe -20°C to +60°C, with 3 Adjustment Points</t>
  </si>
  <si>
    <t>(only one 2nd order polynomial)</t>
  </si>
  <si>
    <t>(0)</t>
  </si>
  <si>
    <t>(40)</t>
  </si>
  <si>
    <t>Traceable Calibration for PT1000 -200°C to +250°C, X meter, tip 100mm x ø4mm, Waterproof, with 5 Adjustment Points</t>
  </si>
  <si>
    <t>Traceable Calibration for PT1000 -200°C to +200°C, X meter, tip 70mm x ø3mm, Thin Wire 2mm, Waterproof, with 5 Adjustment Points</t>
  </si>
  <si>
    <t>Temperature and Relative Humidity</t>
  </si>
  <si>
    <t xml:space="preserve">Traceable Calibration for Ellab Integrated Temperature &amp; Humidity probe
</t>
  </si>
  <si>
    <t>Temperature (only one 2nd order polynomial)</t>
  </si>
  <si>
    <t>(15)</t>
  </si>
  <si>
    <t>(30)</t>
  </si>
  <si>
    <t>Humidity Calibrated at Ambient +/-2.5 °C</t>
  </si>
  <si>
    <t>(30%)</t>
  </si>
  <si>
    <t>(70%)</t>
  </si>
  <si>
    <t>Traceable Calibration for RH connector with Rotronic HygroClip2
Sensor and Smart Connector are paired</t>
  </si>
  <si>
    <t xml:space="preserve">Temperature </t>
  </si>
  <si>
    <t>(10%)</t>
  </si>
  <si>
    <t>(50%)</t>
  </si>
  <si>
    <t>(90%)</t>
  </si>
  <si>
    <t>D</t>
  </si>
  <si>
    <t>Traceable Calibration for Differential Pressure ±100PA, with 3 Adjustment Points</t>
  </si>
  <si>
    <t>-100PA</t>
  </si>
  <si>
    <t>-50PA</t>
  </si>
  <si>
    <t>(50PA)</t>
  </si>
  <si>
    <t>100PA</t>
  </si>
  <si>
    <t>Traceable Calibration for Differential Pressure ±1250PA, with 3 Adjustment Points</t>
  </si>
  <si>
    <t>(two 2nd order polynomial)</t>
  </si>
  <si>
    <t>-1250PA</t>
  </si>
  <si>
    <t>(-950PA)</t>
  </si>
  <si>
    <t>-625PA</t>
  </si>
  <si>
    <t>(-300PA)</t>
  </si>
  <si>
    <t>(300PA)</t>
  </si>
  <si>
    <t>625PA</t>
  </si>
  <si>
    <t>(950PA)</t>
  </si>
  <si>
    <t>1250PA</t>
  </si>
  <si>
    <t>Analog Input: Current or Voltage</t>
  </si>
  <si>
    <t>Traceable Calibration for Analog Input 4-20mA</t>
  </si>
  <si>
    <t>one 1st order polynomial (linear)</t>
  </si>
  <si>
    <t>Traceable Calibration for Analog Input 0-10V</t>
  </si>
  <si>
    <t>Digital</t>
  </si>
  <si>
    <t>Digital Input</t>
  </si>
  <si>
    <t>Non Calibrated Sensor</t>
  </si>
  <si>
    <t>Digital Output</t>
  </si>
  <si>
    <t>Door Sensor</t>
  </si>
  <si>
    <t>Light digitial door sensor</t>
  </si>
  <si>
    <t>Heavy digital door sensor</t>
  </si>
  <si>
    <t>Carbon Dioxide - CO2</t>
  </si>
  <si>
    <t>Traceable Calibration for CO2 connector for Vaisala 0 - 20% - 
Sensor and Smart Connector are paired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</si>
</sst>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_(&quot;$&quot;* #,##0.00_);_(&quot;$&quot;* \(#,##0.00\);_(&quot;$&quot;* &quot;-&quot;??_);_(@_)"/>
    <numFmt numFmtId="165" formatCode="_(* #,##0.00_);_(* \(#,##0.00\);_(* &quot;-&quot;??_);_(@_)"/>
    <numFmt numFmtId="166" formatCode="_(&quot;£&quot;* #,##0.00_);_(&quot;£&quot;* \(#,##0.00\);_(&quot;£&quot;* &quot;-&quot;??_);_(@_)"/>
    <numFmt numFmtId="167" formatCode="_-* #,##0_-;\-* #,##0_-;_-* &quot;-&quot;??_-;_-@_-"/>
    <numFmt numFmtId="168" formatCode="[$DKK]\ #,##0.00"/>
    <numFmt numFmtId="169" formatCode="[$£-809]#,##0.00"/>
    <numFmt numFmtId="170" formatCode="_([$$-409]* #,##0.00_);_([$$-409]* \(#,##0.00\);_([$$-409]* &quot;-&quot;??_);_(@_)"/>
    <numFmt numFmtId="171" formatCode="0.0%"/>
    <numFmt numFmtId="172" formatCode="[$DKK]\ #,##0"/>
    <numFmt numFmtId="173" formatCode="_(* #,##0_);_(* \(#,##0\);_(* &quot;-&quot;??_);_(@_)"/>
    <numFmt numFmtId="174" formatCode="[$£-809]#,##0"/>
    <numFmt numFmtId="175" formatCode="_([$$-409]* #,##0_);_([$$-409]* \(#,##0\);_([$$-409]* &quot;-&quot;??_);_(@_)"/>
    <numFmt numFmtId="176" formatCode="_-[$€-2]\ * #,##0.00_-;\-[$€-2]\ * #,##0.00_-;_-[$€-2]\ * &quot;-&quot;??_-;_-@_-"/>
    <numFmt numFmtId="177" formatCode="_-[$€-2]\ * #,##0_-;\-[$€-2]\ * #,##0_-;_-[$€-2]\ * &quot;-&quot;??_-;_-@_-"/>
    <numFmt numFmtId="178" formatCode="_-[$$-409]* #,##0_ ;_-[$$-409]* \-#,##0\ ;_-[$$-409]* &quot;-&quot;_ ;_-@_ "/>
    <numFmt numFmtId="179" formatCode="[$$-409]#,##0"/>
    <numFmt numFmtId="180" formatCode="&quot;$&quot;#,##0"/>
    <numFmt numFmtId="181" formatCode="[$€-2]\ #,##0_);\([$€-2]\ #,##0\)"/>
    <numFmt numFmtId="182" formatCode="_([$$-409]* #,##0_);_([$$-409]* \(#,##0\);_([$$-409]* &quot;-&quot;_);_(@_)"/>
    <numFmt numFmtId="183" formatCode="_-* #,##0\ [$CHF-100C]_-;\-* #,##0\ [$CHF-100C]_-;_-* &quot;-&quot;??\ [$CHF-100C]_-;_-@_-"/>
    <numFmt numFmtId="184" formatCode="[$-409]mmmm\-yy;@"/>
  </numFmts>
  <fonts count="49">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b/>
      <sz val="11"/>
      <color theme="1"/>
      <name val="Calibri"/>
      <family val="2"/>
      <scheme val="minor"/>
    </font>
    <font>
      <sz val="12"/>
      <name val="Calibri"/>
      <family val="2"/>
      <scheme val="minor"/>
    </font>
    <font>
      <sz val="12"/>
      <color indexed="8"/>
      <name val="Calibri"/>
      <family val="2"/>
      <scheme val="minor"/>
    </font>
    <font>
      <sz val="8"/>
      <name val="Calibri"/>
      <family val="2"/>
      <scheme val="minor"/>
    </font>
    <font>
      <sz val="10"/>
      <name val="Arial"/>
      <family val="2"/>
    </font>
    <font>
      <b/>
      <sz val="12"/>
      <name val="Calibri"/>
      <family val="2"/>
      <scheme val="minor"/>
    </font>
    <font>
      <b/>
      <sz val="12"/>
      <color theme="0"/>
      <name val="Calibri"/>
      <family val="2"/>
      <scheme val="minor"/>
    </font>
    <font>
      <sz val="11"/>
      <color indexed="8"/>
      <name val="Calibri"/>
      <family val="2"/>
    </font>
    <font>
      <b/>
      <sz val="16"/>
      <name val="Calibri"/>
      <family val="2"/>
      <scheme val="minor"/>
    </font>
    <font>
      <vertAlign val="subscript"/>
      <sz val="12"/>
      <color theme="1"/>
      <name val="Calibri"/>
      <family val="2"/>
      <scheme val="minor"/>
    </font>
    <font>
      <strike/>
      <sz val="12"/>
      <color theme="1"/>
      <name val="Calibri"/>
      <family val="2"/>
      <scheme val="minor"/>
    </font>
    <font>
      <b/>
      <strike/>
      <sz val="12"/>
      <name val="Calibri"/>
      <family val="2"/>
      <scheme val="minor"/>
    </font>
    <font>
      <sz val="9"/>
      <color theme="1"/>
      <name val="Calibri"/>
      <family val="2"/>
      <scheme val="minor"/>
    </font>
    <font>
      <b/>
      <sz val="14"/>
      <color theme="1"/>
      <name val="Calibri"/>
      <family val="2"/>
      <scheme val="minor"/>
    </font>
    <font>
      <b/>
      <sz val="18"/>
      <color theme="1"/>
      <name val="Calibri"/>
      <family val="2"/>
      <scheme val="minor"/>
    </font>
    <font>
      <sz val="22"/>
      <color theme="1"/>
      <name val="Calibri"/>
      <family val="2"/>
      <scheme val="minor"/>
    </font>
    <font>
      <b/>
      <sz val="20"/>
      <color theme="1"/>
      <name val="Calibri"/>
      <family val="2"/>
      <scheme val="minor"/>
    </font>
    <font>
      <b/>
      <sz val="12"/>
      <color theme="2" tint="-0.89999084444715716"/>
      <name val="Calibri"/>
      <family val="2"/>
      <scheme val="minor"/>
    </font>
    <font>
      <sz val="12"/>
      <color rgb="FF000000"/>
      <name val="Calibri"/>
      <family val="2"/>
      <scheme val="minor"/>
    </font>
    <font>
      <b/>
      <sz val="16"/>
      <color theme="0"/>
      <name val="Calibri"/>
      <family val="2"/>
      <scheme val="minor"/>
    </font>
    <font>
      <b/>
      <i/>
      <sz val="16"/>
      <color theme="1"/>
      <name val="Calibri"/>
      <family val="2"/>
      <scheme val="minor"/>
    </font>
    <font>
      <sz val="12"/>
      <color rgb="FFFF0000"/>
      <name val="Calibri"/>
      <family val="2"/>
      <scheme val="minor"/>
    </font>
    <font>
      <b/>
      <sz val="24"/>
      <color theme="1"/>
      <name val="Calibri"/>
      <family val="2"/>
      <scheme val="minor"/>
    </font>
    <font>
      <b/>
      <sz val="14"/>
      <name val="Calibri"/>
      <family val="2"/>
      <scheme val="minor"/>
    </font>
    <font>
      <b/>
      <sz val="24"/>
      <color rgb="FFFF0000"/>
      <name val="Calibri"/>
      <family val="2"/>
      <scheme val="minor"/>
    </font>
    <font>
      <b/>
      <sz val="20"/>
      <color theme="0"/>
      <name val="Calibri"/>
      <family val="2"/>
      <scheme val="minor"/>
    </font>
    <font>
      <sz val="12"/>
      <color rgb="FF000000"/>
      <name val="Calibri"/>
      <family val="2"/>
    </font>
    <font>
      <sz val="12"/>
      <name val="Calibri"/>
      <family val="2"/>
    </font>
    <font>
      <b/>
      <sz val="16"/>
      <color rgb="FFFFFFFF"/>
      <name val="Calibri"/>
      <family val="2"/>
      <scheme val="minor"/>
    </font>
    <font>
      <sz val="12"/>
      <color rgb="FF000000"/>
      <name val="Times New Roman"/>
      <family val="1"/>
    </font>
    <font>
      <vertAlign val="subscript"/>
      <sz val="12"/>
      <color rgb="FF000000"/>
      <name val="Calibri"/>
      <family val="2"/>
      <scheme val="minor"/>
    </font>
    <font>
      <sz val="12"/>
      <color theme="2" tint="-0.89999084444715716"/>
      <name val="Calibri"/>
      <family val="2"/>
      <scheme val="minor"/>
    </font>
    <font>
      <b/>
      <u/>
      <sz val="12"/>
      <color rgb="FF000000"/>
      <name val="Calibri"/>
      <family val="2"/>
      <scheme val="minor"/>
    </font>
    <font>
      <b/>
      <vertAlign val="subscript"/>
      <sz val="12"/>
      <name val="Calibri"/>
      <family val="2"/>
      <scheme val="minor"/>
    </font>
    <font>
      <sz val="12"/>
      <color rgb="FF000000"/>
      <name val="Calibri"/>
      <family val="1"/>
      <scheme val="minor"/>
    </font>
    <font>
      <u/>
      <sz val="16"/>
      <color theme="1"/>
      <name val="Calibri"/>
      <family val="2"/>
      <scheme val="minor"/>
    </font>
    <font>
      <vertAlign val="subscript"/>
      <sz val="12"/>
      <name val="Calibri"/>
      <family val="2"/>
      <scheme val="minor"/>
    </font>
    <font>
      <i/>
      <sz val="12"/>
      <color theme="1"/>
      <name val="Calibri"/>
      <family val="2"/>
      <scheme val="minor"/>
    </font>
    <font>
      <b/>
      <u/>
      <sz val="12"/>
      <color theme="1"/>
      <name val="Calibri"/>
      <family val="2"/>
      <scheme val="minor"/>
    </font>
    <font>
      <b/>
      <sz val="28"/>
      <color theme="1"/>
      <name val="Calibri"/>
      <family val="2"/>
      <scheme val="minor"/>
    </font>
    <font>
      <sz val="28"/>
      <color theme="1"/>
      <name val="Calibri"/>
      <family val="2"/>
      <scheme val="minor"/>
    </font>
    <font>
      <b/>
      <i/>
      <u/>
      <sz val="12"/>
      <color theme="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CA0538"/>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C6E0B4"/>
        <bgColor rgb="FF000000"/>
      </patternFill>
    </fill>
    <fill>
      <patternFill patternType="solid">
        <fgColor theme="2"/>
        <bgColor indexed="64"/>
      </patternFill>
    </fill>
    <fill>
      <patternFill patternType="solid">
        <fgColor theme="7"/>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E2001A"/>
        <bgColor indexed="64"/>
      </patternFill>
    </fill>
    <fill>
      <patternFill patternType="solid">
        <fgColor rgb="FFFFC000"/>
        <bgColor indexed="64"/>
      </patternFill>
    </fill>
    <fill>
      <patternFill patternType="solid">
        <fgColor theme="6" tint="0.59999389629810485"/>
        <bgColor indexed="64"/>
      </patternFill>
    </fill>
  </fills>
  <borders count="32">
    <border>
      <left/>
      <right/>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auto="1"/>
      </top>
      <bottom/>
      <diagonal/>
    </border>
    <border>
      <left style="thin">
        <color rgb="FF000000"/>
      </left>
      <right style="thin">
        <color rgb="FF000000"/>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000000"/>
      </right>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rgb="FF000000"/>
      </bottom>
      <diagonal/>
    </border>
  </borders>
  <cellStyleXfs count="9">
    <xf numFmtId="0" fontId="0" fillId="0" borderId="0"/>
    <xf numFmtId="166" fontId="2" fillId="0" borderId="0" applyFont="0" applyFill="0" applyBorder="0" applyAlignment="0" applyProtection="0"/>
    <xf numFmtId="165" fontId="2" fillId="0" borderId="0" applyFont="0" applyFill="0" applyBorder="0" applyAlignment="0" applyProtection="0"/>
    <xf numFmtId="0" fontId="11" fillId="0" borderId="0"/>
    <xf numFmtId="43" fontId="14" fillId="0" borderId="0" applyFont="0" applyFill="0" applyBorder="0" applyAlignment="0" applyProtection="0"/>
    <xf numFmtId="0" fontId="11" fillId="0" borderId="0"/>
    <xf numFmtId="9" fontId="2" fillId="0" borderId="0" applyFont="0" applyFill="0" applyBorder="0" applyAlignment="0" applyProtection="0"/>
    <xf numFmtId="0" fontId="1" fillId="0" borderId="0"/>
    <xf numFmtId="164" fontId="1" fillId="0" borderId="0" applyFont="0" applyFill="0" applyBorder="0" applyAlignment="0" applyProtection="0"/>
  </cellStyleXfs>
  <cellXfs count="377">
    <xf numFmtId="0" fontId="0" fillId="0" borderId="0" xfId="0"/>
    <xf numFmtId="0" fontId="6" fillId="0" borderId="0" xfId="0" applyFont="1" applyAlignment="1">
      <alignment horizontal="center"/>
    </xf>
    <xf numFmtId="0" fontId="7"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166" fontId="9" fillId="0" borderId="0" xfId="1" applyFont="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4" fillId="0" borderId="0" xfId="0" applyFont="1"/>
    <xf numFmtId="0" fontId="5" fillId="0" borderId="0" xfId="0" applyFont="1"/>
    <xf numFmtId="0" fontId="6" fillId="0" borderId="0" xfId="0" applyFont="1"/>
    <xf numFmtId="0" fontId="0" fillId="0" borderId="0" xfId="0" applyAlignment="1">
      <alignment horizontal="left" vertical="center"/>
    </xf>
    <xf numFmtId="0" fontId="12" fillId="0" borderId="0" xfId="3" applyFont="1" applyAlignment="1">
      <alignment vertical="center"/>
    </xf>
    <xf numFmtId="0" fontId="2" fillId="0" borderId="0" xfId="0" applyFont="1"/>
    <xf numFmtId="1" fontId="0" fillId="0" borderId="0" xfId="4" applyNumberFormat="1" applyFont="1" applyBorder="1" applyAlignment="1">
      <alignment horizontal="center" vertical="center"/>
    </xf>
    <xf numFmtId="1" fontId="0" fillId="0" borderId="0" xfId="0" applyNumberFormat="1" applyAlignment="1">
      <alignment horizontal="center" vertical="center"/>
    </xf>
    <xf numFmtId="165" fontId="12" fillId="0" borderId="0" xfId="2" applyFont="1" applyFill="1" applyAlignment="1">
      <alignment vertical="center"/>
    </xf>
    <xf numFmtId="165" fontId="0" fillId="0" borderId="0" xfId="2" applyFont="1" applyBorder="1" applyAlignment="1">
      <alignment horizontal="center" vertical="center"/>
    </xf>
    <xf numFmtId="165" fontId="2" fillId="0" borderId="0" xfId="2" applyFont="1" applyFill="1" applyAlignment="1">
      <alignment horizontal="center" vertical="center"/>
    </xf>
    <xf numFmtId="165" fontId="0" fillId="0" borderId="0" xfId="2" applyFont="1" applyFill="1" applyAlignment="1">
      <alignment horizontal="center" vertical="center"/>
    </xf>
    <xf numFmtId="165" fontId="2" fillId="0" borderId="0" xfId="2" applyFont="1" applyFill="1"/>
    <xf numFmtId="1" fontId="4" fillId="0" borderId="0" xfId="0" applyNumberFormat="1" applyFont="1" applyAlignment="1">
      <alignment horizontal="center"/>
    </xf>
    <xf numFmtId="1" fontId="5" fillId="0" borderId="0" xfId="0" applyNumberFormat="1" applyFont="1" applyAlignment="1">
      <alignment horizontal="center"/>
    </xf>
    <xf numFmtId="1" fontId="6" fillId="0" borderId="0" xfId="0" applyNumberFormat="1" applyFont="1" applyAlignment="1">
      <alignment horizontal="center"/>
    </xf>
    <xf numFmtId="1" fontId="0" fillId="0" borderId="0" xfId="0" applyNumberFormat="1" applyAlignment="1">
      <alignment horizontal="center"/>
    </xf>
    <xf numFmtId="1" fontId="4" fillId="0" borderId="0" xfId="0" applyNumberFormat="1" applyFont="1" applyAlignment="1">
      <alignment horizontal="center" vertical="center"/>
    </xf>
    <xf numFmtId="1" fontId="5" fillId="0" borderId="0" xfId="0" applyNumberFormat="1" applyFont="1" applyAlignment="1">
      <alignment horizontal="center" vertical="center"/>
    </xf>
    <xf numFmtId="1" fontId="6" fillId="0" borderId="0" xfId="0" applyNumberFormat="1" applyFont="1" applyAlignment="1">
      <alignment horizontal="center" vertical="center"/>
    </xf>
    <xf numFmtId="165" fontId="12" fillId="0" borderId="0" xfId="2" applyFont="1" applyFill="1" applyAlignment="1">
      <alignment horizontal="center" vertical="center"/>
    </xf>
    <xf numFmtId="165" fontId="2" fillId="0" borderId="0" xfId="2" applyFont="1" applyFill="1" applyAlignment="1">
      <alignment horizontal="center"/>
    </xf>
    <xf numFmtId="9" fontId="4" fillId="0" borderId="0" xfId="6" applyFont="1"/>
    <xf numFmtId="9" fontId="5" fillId="0" borderId="0" xfId="6" applyFont="1"/>
    <xf numFmtId="9" fontId="6" fillId="0" borderId="0" xfId="6" applyFont="1"/>
    <xf numFmtId="9" fontId="0" fillId="0" borderId="0" xfId="6" applyFont="1"/>
    <xf numFmtId="9" fontId="0" fillId="0" borderId="0" xfId="0" applyNumberFormat="1"/>
    <xf numFmtId="9" fontId="0" fillId="0" borderId="0" xfId="6" applyFont="1" applyBorder="1" applyAlignment="1">
      <alignment horizontal="center" vertical="center"/>
    </xf>
    <xf numFmtId="0" fontId="0" fillId="0" borderId="0" xfId="0" applyAlignment="1">
      <alignment horizontal="left"/>
    </xf>
    <xf numFmtId="0" fontId="19" fillId="0" borderId="0" xfId="0" applyFont="1" applyAlignment="1">
      <alignment horizontal="left"/>
    </xf>
    <xf numFmtId="0" fontId="3" fillId="0" borderId="0" xfId="0" applyFont="1" applyAlignment="1">
      <alignment horizontal="left" vertical="center"/>
    </xf>
    <xf numFmtId="0" fontId="0" fillId="0" borderId="0" xfId="0" quotePrefix="1" applyAlignment="1">
      <alignment horizontal="center" vertical="center"/>
    </xf>
    <xf numFmtId="9" fontId="0" fillId="0" borderId="0" xfId="0" applyNumberFormat="1" applyAlignment="1">
      <alignment horizontal="center" vertical="center"/>
    </xf>
    <xf numFmtId="9" fontId="0" fillId="0" borderId="0" xfId="0" quotePrefix="1" applyNumberFormat="1" applyAlignment="1">
      <alignment horizontal="center" vertical="center"/>
    </xf>
    <xf numFmtId="0" fontId="0" fillId="0" borderId="0" xfId="0" applyAlignment="1">
      <alignment horizontal="center" vertical="center" wrapText="1"/>
    </xf>
    <xf numFmtId="169" fontId="0" fillId="0" borderId="0" xfId="0" applyNumberFormat="1" applyAlignment="1">
      <alignment horizontal="center" vertical="center"/>
    </xf>
    <xf numFmtId="170" fontId="12" fillId="0" borderId="0" xfId="2" applyNumberFormat="1" applyFont="1" applyFill="1" applyBorder="1" applyAlignment="1">
      <alignment horizontal="center" vertical="center"/>
    </xf>
    <xf numFmtId="165" fontId="0" fillId="0" borderId="0" xfId="0" applyNumberFormat="1" applyAlignment="1">
      <alignment horizontal="center" vertical="center"/>
    </xf>
    <xf numFmtId="171" fontId="0" fillId="0" borderId="0" xfId="6" applyNumberFormat="1" applyFont="1" applyAlignment="1">
      <alignment horizontal="center" vertical="center"/>
    </xf>
    <xf numFmtId="172" fontId="0" fillId="0" borderId="0" xfId="0" applyNumberFormat="1" applyAlignment="1">
      <alignment horizontal="center" vertical="center"/>
    </xf>
    <xf numFmtId="173" fontId="0" fillId="0" borderId="0" xfId="2" applyNumberFormat="1" applyFont="1" applyBorder="1" applyAlignment="1">
      <alignment horizontal="center" vertical="center"/>
    </xf>
    <xf numFmtId="173" fontId="2" fillId="0" borderId="0" xfId="2" applyNumberFormat="1" applyFont="1" applyFill="1" applyAlignment="1">
      <alignment horizontal="center" vertical="center"/>
    </xf>
    <xf numFmtId="0" fontId="0" fillId="0" borderId="0" xfId="0" applyAlignment="1">
      <alignment vertical="top"/>
    </xf>
    <xf numFmtId="0" fontId="22" fillId="0" borderId="0" xfId="0" applyFont="1" applyAlignment="1">
      <alignment vertical="top"/>
    </xf>
    <xf numFmtId="0" fontId="0" fillId="0" borderId="0" xfId="0" applyAlignment="1">
      <alignment vertical="top" wrapText="1"/>
    </xf>
    <xf numFmtId="0" fontId="0" fillId="7" borderId="0" xfId="0" applyFill="1"/>
    <xf numFmtId="0" fontId="6" fillId="7" borderId="0" xfId="0" applyFont="1" applyFill="1" applyAlignment="1">
      <alignment horizontal="center"/>
    </xf>
    <xf numFmtId="0" fontId="0" fillId="7" borderId="0" xfId="0" applyFill="1" applyAlignment="1">
      <alignment horizontal="center" vertical="center"/>
    </xf>
    <xf numFmtId="1" fontId="0" fillId="0" borderId="0" xfId="4" applyNumberFormat="1" applyFont="1" applyFill="1" applyBorder="1" applyAlignment="1">
      <alignment horizontal="center" vertical="center"/>
    </xf>
    <xf numFmtId="9" fontId="0" fillId="0" borderId="0" xfId="6" applyFont="1" applyFill="1" applyBorder="1" applyAlignment="1">
      <alignment horizontal="center" vertical="center"/>
    </xf>
    <xf numFmtId="166" fontId="9" fillId="0" borderId="0" xfId="1" applyFont="1" applyFill="1" applyBorder="1" applyAlignment="1">
      <alignment horizontal="left" vertical="center" wrapText="1"/>
    </xf>
    <xf numFmtId="172" fontId="9" fillId="0" borderId="0" xfId="2" applyNumberFormat="1" applyFont="1" applyFill="1" applyBorder="1" applyAlignment="1">
      <alignment horizontal="center" vertical="center" wrapText="1"/>
    </xf>
    <xf numFmtId="0" fontId="0" fillId="0" borderId="0" xfId="0" applyAlignment="1">
      <alignment vertical="center"/>
    </xf>
    <xf numFmtId="174" fontId="0" fillId="0" borderId="0" xfId="0" applyNumberFormat="1" applyAlignment="1">
      <alignment horizontal="center" vertical="center"/>
    </xf>
    <xf numFmtId="174" fontId="0" fillId="0" borderId="0" xfId="4" applyNumberFormat="1" applyFont="1" applyFill="1" applyBorder="1" applyAlignment="1">
      <alignment horizontal="center" vertical="center"/>
    </xf>
    <xf numFmtId="175" fontId="12" fillId="0" borderId="0" xfId="2" applyNumberFormat="1" applyFont="1" applyFill="1" applyBorder="1" applyAlignment="1">
      <alignment horizontal="center" vertical="center"/>
    </xf>
    <xf numFmtId="174" fontId="0" fillId="0" borderId="0" xfId="4" applyNumberFormat="1" applyFont="1" applyBorder="1" applyAlignment="1">
      <alignment horizontal="center" vertical="center"/>
    </xf>
    <xf numFmtId="174" fontId="0" fillId="0" borderId="0" xfId="2" applyNumberFormat="1" applyFont="1" applyBorder="1" applyAlignment="1">
      <alignment horizontal="center" vertical="center"/>
    </xf>
    <xf numFmtId="174" fontId="12" fillId="0" borderId="0" xfId="2" applyNumberFormat="1" applyFont="1" applyFill="1" applyAlignment="1">
      <alignment horizontal="center" vertical="center"/>
    </xf>
    <xf numFmtId="174" fontId="2" fillId="0" borderId="0" xfId="2" applyNumberFormat="1" applyFont="1" applyFill="1" applyAlignment="1">
      <alignment horizontal="center" vertical="center"/>
    </xf>
    <xf numFmtId="174" fontId="17" fillId="0" borderId="0" xfId="0" applyNumberFormat="1" applyFont="1" applyAlignment="1">
      <alignment horizontal="center" vertical="center"/>
    </xf>
    <xf numFmtId="173" fontId="12" fillId="0" borderId="0" xfId="2" applyNumberFormat="1" applyFont="1" applyFill="1" applyAlignment="1">
      <alignment vertical="center"/>
    </xf>
    <xf numFmtId="173" fontId="2" fillId="0" borderId="0" xfId="2" applyNumberFormat="1" applyFont="1" applyFill="1"/>
    <xf numFmtId="177" fontId="0" fillId="0" borderId="0" xfId="2" applyNumberFormat="1" applyFont="1" applyBorder="1" applyAlignment="1">
      <alignment horizontal="center" vertical="center"/>
    </xf>
    <xf numFmtId="178" fontId="17" fillId="0" borderId="0" xfId="4" applyNumberFormat="1" applyFont="1" applyFill="1" applyBorder="1" applyAlignment="1">
      <alignment horizontal="center" vertical="center"/>
    </xf>
    <xf numFmtId="178" fontId="18" fillId="0" borderId="0" xfId="2" applyNumberFormat="1" applyFont="1" applyFill="1" applyBorder="1" applyAlignment="1">
      <alignment horizontal="center" vertical="center"/>
    </xf>
    <xf numFmtId="178" fontId="0" fillId="0" borderId="0" xfId="4" applyNumberFormat="1" applyFont="1" applyFill="1" applyBorder="1" applyAlignment="1">
      <alignment horizontal="center" vertical="center"/>
    </xf>
    <xf numFmtId="178" fontId="12" fillId="0" borderId="0" xfId="2" applyNumberFormat="1" applyFont="1" applyFill="1" applyBorder="1" applyAlignment="1">
      <alignment horizontal="center" vertical="center"/>
    </xf>
    <xf numFmtId="178" fontId="0" fillId="0" borderId="0" xfId="0" applyNumberFormat="1" applyAlignment="1">
      <alignment horizontal="center" vertical="center"/>
    </xf>
    <xf numFmtId="178" fontId="12" fillId="0" borderId="0" xfId="2" applyNumberFormat="1" applyFont="1" applyFill="1" applyAlignment="1">
      <alignment horizontal="center" vertical="center"/>
    </xf>
    <xf numFmtId="176" fontId="2" fillId="0" borderId="0" xfId="2" applyNumberFormat="1" applyFont="1" applyFill="1" applyAlignment="1">
      <alignment horizontal="center" vertical="center"/>
    </xf>
    <xf numFmtId="174" fontId="0" fillId="0" borderId="0" xfId="6" applyNumberFormat="1" applyFont="1" applyAlignment="1">
      <alignment horizontal="center" vertical="center"/>
    </xf>
    <xf numFmtId="0" fontId="0" fillId="0" borderId="2" xfId="0" applyBorder="1" applyAlignment="1">
      <alignment horizontal="center" vertical="center"/>
    </xf>
    <xf numFmtId="172" fontId="9" fillId="0" borderId="0" xfId="2" applyNumberFormat="1" applyFont="1" applyBorder="1" applyAlignment="1">
      <alignment horizontal="center" vertical="center" wrapText="1"/>
    </xf>
    <xf numFmtId="1" fontId="0" fillId="0" borderId="2" xfId="4" applyNumberFormat="1" applyFont="1" applyBorder="1" applyAlignment="1">
      <alignment horizontal="center" vertical="center"/>
    </xf>
    <xf numFmtId="9" fontId="0" fillId="0" borderId="2" xfId="6" applyFont="1" applyBorder="1" applyAlignment="1">
      <alignment horizontal="center" vertical="center"/>
    </xf>
    <xf numFmtId="174" fontId="0" fillId="0" borderId="2" xfId="0" applyNumberFormat="1" applyBorder="1" applyAlignment="1">
      <alignment horizontal="center" vertical="center"/>
    </xf>
    <xf numFmtId="1" fontId="0" fillId="0" borderId="4" xfId="4" applyNumberFormat="1" applyFont="1" applyBorder="1" applyAlignment="1">
      <alignment horizontal="center" vertical="center"/>
    </xf>
    <xf numFmtId="9" fontId="0" fillId="0" borderId="4" xfId="6" applyFont="1" applyBorder="1" applyAlignment="1">
      <alignment horizontal="center" vertical="center"/>
    </xf>
    <xf numFmtId="1" fontId="0" fillId="0" borderId="2" xfId="4" applyNumberFormat="1" applyFont="1" applyFill="1" applyBorder="1" applyAlignment="1">
      <alignment horizontal="center" vertical="center"/>
    </xf>
    <xf numFmtId="9" fontId="0" fillId="0" borderId="2" xfId="6" applyFont="1" applyFill="1" applyBorder="1" applyAlignment="1">
      <alignment horizontal="center" vertical="center"/>
    </xf>
    <xf numFmtId="179" fontId="0" fillId="0" borderId="2" xfId="4" applyNumberFormat="1" applyFont="1" applyBorder="1" applyAlignment="1">
      <alignment horizontal="center" vertical="center"/>
    </xf>
    <xf numFmtId="0" fontId="6" fillId="0" borderId="0" xfId="0" applyFont="1" applyAlignment="1">
      <alignment vertical="top"/>
    </xf>
    <xf numFmtId="0" fontId="20" fillId="0" borderId="0" xfId="0" applyFont="1" applyAlignment="1">
      <alignment vertical="top"/>
    </xf>
    <xf numFmtId="177" fontId="12" fillId="0" borderId="0" xfId="2" applyNumberFormat="1" applyFont="1" applyFill="1" applyBorder="1" applyAlignment="1">
      <alignment horizontal="center" vertical="center"/>
    </xf>
    <xf numFmtId="178" fontId="0" fillId="0" borderId="2" xfId="4" applyNumberFormat="1" applyFont="1" applyBorder="1" applyAlignment="1">
      <alignment horizontal="center" vertical="center"/>
    </xf>
    <xf numFmtId="168" fontId="9" fillId="0" borderId="0" xfId="2" applyNumberFormat="1" applyFont="1" applyBorder="1" applyAlignment="1">
      <alignment horizontal="center" vertical="center" wrapText="1"/>
    </xf>
    <xf numFmtId="177" fontId="24" fillId="0" borderId="0" xfId="2" applyNumberFormat="1" applyFont="1" applyFill="1" applyBorder="1" applyAlignment="1">
      <alignment horizontal="center" vertical="center"/>
    </xf>
    <xf numFmtId="1" fontId="4" fillId="0" borderId="0" xfId="0" applyNumberFormat="1" applyFont="1" applyAlignment="1">
      <alignment horizontal="center" vertical="center" wrapText="1"/>
    </xf>
    <xf numFmtId="0" fontId="4" fillId="0" borderId="0" xfId="0" applyFont="1" applyAlignment="1">
      <alignment horizontal="left" vertical="center"/>
    </xf>
    <xf numFmtId="172" fontId="4" fillId="0" borderId="0" xfId="0" applyNumberFormat="1" applyFont="1" applyAlignment="1">
      <alignment horizontal="center" vertical="center" wrapText="1"/>
    </xf>
    <xf numFmtId="177" fontId="15" fillId="0" borderId="0" xfId="2" applyNumberFormat="1" applyFont="1" applyFill="1" applyBorder="1" applyAlignment="1">
      <alignment horizontal="center" vertical="center" wrapText="1"/>
    </xf>
    <xf numFmtId="174" fontId="4" fillId="0" borderId="0" xfId="0" applyNumberFormat="1" applyFont="1" applyAlignment="1">
      <alignment horizontal="center" vertical="center" wrapText="1"/>
    </xf>
    <xf numFmtId="174" fontId="0" fillId="0" borderId="0" xfId="6" applyNumberFormat="1" applyFont="1" applyBorder="1" applyAlignment="1">
      <alignment horizontal="center" vertical="center"/>
    </xf>
    <xf numFmtId="0" fontId="6" fillId="7" borderId="0" xfId="0" applyFont="1" applyFill="1" applyAlignment="1">
      <alignment horizontal="center" vertical="center"/>
    </xf>
    <xf numFmtId="0" fontId="5" fillId="0" borderId="0" xfId="0" applyFont="1" applyAlignment="1">
      <alignment vertical="center"/>
    </xf>
    <xf numFmtId="0" fontId="29" fillId="0" borderId="0" xfId="0" applyFont="1" applyAlignment="1">
      <alignment horizontal="left"/>
    </xf>
    <xf numFmtId="179" fontId="0" fillId="0" borderId="0" xfId="4" applyNumberFormat="1" applyFont="1" applyFill="1" applyBorder="1" applyAlignment="1">
      <alignment horizontal="center" vertical="center"/>
    </xf>
    <xf numFmtId="180" fontId="0" fillId="0" borderId="2" xfId="4" applyNumberFormat="1" applyFont="1" applyBorder="1" applyAlignment="1">
      <alignment horizontal="center" vertical="center"/>
    </xf>
    <xf numFmtId="180" fontId="0" fillId="0" borderId="0" xfId="0" applyNumberFormat="1" applyAlignment="1">
      <alignment horizontal="center" vertical="center"/>
    </xf>
    <xf numFmtId="180" fontId="0" fillId="0" borderId="0" xfId="4" applyNumberFormat="1" applyFont="1" applyFill="1" applyBorder="1" applyAlignment="1">
      <alignment horizontal="center" vertical="center"/>
    </xf>
    <xf numFmtId="180" fontId="12" fillId="0" borderId="0" xfId="2" applyNumberFormat="1" applyFont="1" applyFill="1" applyBorder="1" applyAlignment="1">
      <alignment horizontal="center" vertical="center"/>
    </xf>
    <xf numFmtId="179" fontId="0" fillId="0" borderId="0" xfId="4" applyNumberFormat="1" applyFont="1" applyBorder="1" applyAlignment="1">
      <alignment horizontal="center" vertical="center"/>
    </xf>
    <xf numFmtId="179" fontId="4" fillId="0" borderId="0" xfId="0" applyNumberFormat="1" applyFont="1" applyAlignment="1">
      <alignment horizontal="center" vertical="center" wrapText="1"/>
    </xf>
    <xf numFmtId="179" fontId="2" fillId="0" borderId="0" xfId="0" applyNumberFormat="1" applyFont="1"/>
    <xf numFmtId="182" fontId="0" fillId="0" borderId="0" xfId="4" applyNumberFormat="1" applyFont="1" applyBorder="1" applyAlignment="1">
      <alignment horizontal="center" vertical="center"/>
    </xf>
    <xf numFmtId="165" fontId="30" fillId="0" borderId="0" xfId="2" applyFont="1" applyFill="1" applyAlignment="1">
      <alignment vertical="center"/>
    </xf>
    <xf numFmtId="0" fontId="3" fillId="0" borderId="0" xfId="0" applyFont="1" applyAlignment="1">
      <alignment horizontal="left"/>
    </xf>
    <xf numFmtId="0" fontId="7" fillId="0" borderId="0" xfId="0" applyFont="1" applyAlignment="1">
      <alignment horizontal="center"/>
    </xf>
    <xf numFmtId="0" fontId="7" fillId="0" borderId="0" xfId="0" applyFont="1" applyAlignment="1">
      <alignment horizontal="center" wrapText="1"/>
    </xf>
    <xf numFmtId="0" fontId="3" fillId="0" borderId="0" xfId="0" applyFont="1" applyAlignment="1">
      <alignment vertical="center"/>
    </xf>
    <xf numFmtId="0" fontId="3" fillId="2" borderId="2" xfId="0" applyFont="1" applyFill="1" applyBorder="1" applyAlignment="1">
      <alignment vertical="center"/>
    </xf>
    <xf numFmtId="0" fontId="23" fillId="0" borderId="0" xfId="0" applyFont="1" applyAlignment="1">
      <alignment horizontal="left" vertical="center"/>
    </xf>
    <xf numFmtId="0" fontId="29" fillId="0" borderId="0" xfId="0" applyFont="1" applyAlignment="1">
      <alignment horizontal="left" wrapText="1"/>
    </xf>
    <xf numFmtId="0" fontId="0" fillId="8" borderId="2" xfId="0" applyFill="1" applyBorder="1" applyAlignment="1">
      <alignment vertical="center" wrapText="1"/>
    </xf>
    <xf numFmtId="0" fontId="0" fillId="0" borderId="0" xfId="0" applyAlignment="1">
      <alignment vertical="center" wrapText="1"/>
    </xf>
    <xf numFmtId="0" fontId="4" fillId="7" borderId="0" xfId="0" applyFont="1" applyFill="1" applyAlignment="1">
      <alignment horizontal="left" wrapText="1"/>
    </xf>
    <xf numFmtId="179" fontId="0" fillId="0" borderId="2" xfId="4" applyNumberFormat="1" applyFont="1" applyFill="1" applyBorder="1" applyAlignment="1">
      <alignment horizontal="center" vertical="center"/>
    </xf>
    <xf numFmtId="183" fontId="0" fillId="0" borderId="2" xfId="0" applyNumberFormat="1" applyBorder="1" applyAlignment="1">
      <alignment horizontal="left" vertical="center"/>
    </xf>
    <xf numFmtId="183" fontId="0" fillId="0" borderId="2" xfId="0" applyNumberFormat="1" applyBorder="1" applyAlignment="1">
      <alignment horizontal="center" vertical="center"/>
    </xf>
    <xf numFmtId="179" fontId="0" fillId="0" borderId="4" xfId="4" applyNumberFormat="1" applyFont="1" applyBorder="1" applyAlignment="1">
      <alignment horizontal="center" vertical="center"/>
    </xf>
    <xf numFmtId="183" fontId="0" fillId="0" borderId="4" xfId="0" applyNumberFormat="1" applyBorder="1" applyAlignment="1">
      <alignment horizontal="left" vertical="center"/>
    </xf>
    <xf numFmtId="183" fontId="0" fillId="0" borderId="0" xfId="0" applyNumberFormat="1" applyAlignment="1">
      <alignment horizontal="left" vertical="center"/>
    </xf>
    <xf numFmtId="0" fontId="5" fillId="0" borderId="0" xfId="0" applyFont="1" applyAlignment="1">
      <alignment horizontal="center"/>
    </xf>
    <xf numFmtId="0" fontId="2" fillId="0" borderId="2" xfId="0" applyFont="1" applyBorder="1" applyAlignment="1">
      <alignment horizontal="center" vertical="center"/>
    </xf>
    <xf numFmtId="0" fontId="3" fillId="0" borderId="0" xfId="0" applyFont="1" applyAlignment="1">
      <alignment horizontal="left" vertical="center" wrapText="1"/>
    </xf>
    <xf numFmtId="0" fontId="21" fillId="0" borderId="0" xfId="0" applyFont="1" applyAlignment="1">
      <alignment horizontal="center" vertical="center" wrapText="1"/>
    </xf>
    <xf numFmtId="0" fontId="0" fillId="0" borderId="2" xfId="0" applyBorder="1" applyAlignment="1">
      <alignment horizontal="left" vertical="center" wrapText="1"/>
    </xf>
    <xf numFmtId="0" fontId="0" fillId="0" borderId="2" xfId="0" quotePrefix="1" applyBorder="1" applyAlignment="1">
      <alignment horizontal="center" vertical="center"/>
    </xf>
    <xf numFmtId="9" fontId="0" fillId="0" borderId="2" xfId="0" applyNumberFormat="1" applyBorder="1" applyAlignment="1">
      <alignment horizontal="center" vertical="center"/>
    </xf>
    <xf numFmtId="9" fontId="0" fillId="0" borderId="2" xfId="0" quotePrefix="1" applyNumberFormat="1" applyBorder="1" applyAlignment="1">
      <alignment horizontal="center" vertical="center"/>
    </xf>
    <xf numFmtId="165" fontId="30" fillId="0" borderId="0" xfId="2" applyFont="1" applyFill="1" applyAlignment="1">
      <alignment horizontal="center" vertical="center"/>
    </xf>
    <xf numFmtId="9" fontId="30" fillId="0" borderId="0" xfId="2" applyNumberFormat="1" applyFont="1" applyFill="1" applyAlignment="1">
      <alignment horizontal="center" vertical="center"/>
    </xf>
    <xf numFmtId="1" fontId="0" fillId="8" borderId="11" xfId="0" applyNumberFormat="1" applyFill="1" applyBorder="1" applyAlignment="1">
      <alignment horizontal="center" vertical="center"/>
    </xf>
    <xf numFmtId="1" fontId="0" fillId="0" borderId="11" xfId="4" applyNumberFormat="1" applyFont="1" applyBorder="1" applyAlignment="1">
      <alignment horizontal="center" vertical="center"/>
    </xf>
    <xf numFmtId="9" fontId="0" fillId="0" borderId="11" xfId="6" applyFont="1" applyBorder="1" applyAlignment="1">
      <alignment horizontal="center" vertical="center"/>
    </xf>
    <xf numFmtId="1" fontId="0" fillId="5" borderId="13" xfId="0" applyNumberFormat="1" applyFill="1" applyBorder="1" applyAlignment="1">
      <alignment horizontal="center" vertical="center"/>
    </xf>
    <xf numFmtId="0" fontId="0" fillId="5" borderId="13" xfId="0" applyFill="1" applyBorder="1" applyAlignment="1">
      <alignment horizontal="center" vertical="center"/>
    </xf>
    <xf numFmtId="165" fontId="12" fillId="5" borderId="13" xfId="2" applyFont="1" applyFill="1" applyBorder="1" applyAlignment="1">
      <alignment horizontal="center" vertical="center"/>
    </xf>
    <xf numFmtId="174" fontId="0" fillId="5" borderId="13" xfId="0" applyNumberFormat="1" applyFill="1" applyBorder="1" applyAlignment="1">
      <alignment horizontal="center" vertical="center"/>
    </xf>
    <xf numFmtId="174" fontId="12" fillId="5" borderId="13" xfId="2" applyNumberFormat="1" applyFont="1" applyFill="1" applyBorder="1" applyAlignment="1">
      <alignment horizontal="center" vertical="center"/>
    </xf>
    <xf numFmtId="174" fontId="12" fillId="5" borderId="14" xfId="2" applyNumberFormat="1" applyFont="1" applyFill="1" applyBorder="1" applyAlignment="1">
      <alignment horizontal="center" vertical="center"/>
    </xf>
    <xf numFmtId="172" fontId="9" fillId="10" borderId="11" xfId="2" applyNumberFormat="1" applyFont="1" applyFill="1" applyBorder="1" applyAlignment="1">
      <alignment horizontal="center" vertical="center" wrapText="1"/>
    </xf>
    <xf numFmtId="0" fontId="25" fillId="0" borderId="11" xfId="0" applyFont="1" applyBorder="1" applyAlignment="1">
      <alignment vertical="center" wrapText="1"/>
    </xf>
    <xf numFmtId="1" fontId="0" fillId="0" borderId="11" xfId="4" applyNumberFormat="1" applyFont="1" applyFill="1" applyBorder="1" applyAlignment="1">
      <alignment horizontal="center" vertical="center"/>
    </xf>
    <xf numFmtId="9" fontId="0" fillId="0" borderId="11" xfId="6" applyFont="1" applyFill="1" applyBorder="1" applyAlignment="1">
      <alignment horizontal="center" vertical="center"/>
    </xf>
    <xf numFmtId="0" fontId="25" fillId="0" borderId="15" xfId="0" applyFont="1" applyBorder="1" applyAlignment="1">
      <alignment vertical="center" wrapText="1"/>
    </xf>
    <xf numFmtId="1" fontId="0" fillId="0" borderId="15" xfId="4" applyNumberFormat="1" applyFont="1" applyFill="1" applyBorder="1" applyAlignment="1">
      <alignment horizontal="center" vertical="center"/>
    </xf>
    <xf numFmtId="172" fontId="9" fillId="10" borderId="15" xfId="2" applyNumberFormat="1" applyFont="1" applyFill="1" applyBorder="1" applyAlignment="1">
      <alignment horizontal="center" vertical="center" wrapText="1"/>
    </xf>
    <xf numFmtId="9" fontId="0" fillId="0" borderId="15" xfId="6" applyFont="1" applyFill="1" applyBorder="1" applyAlignment="1">
      <alignment horizontal="center" vertical="center"/>
    </xf>
    <xf numFmtId="1" fontId="0" fillId="0" borderId="15" xfId="4" applyNumberFormat="1" applyFont="1" applyBorder="1" applyAlignment="1">
      <alignment horizontal="center" vertical="center"/>
    </xf>
    <xf numFmtId="9" fontId="0" fillId="0" borderId="15" xfId="6" applyFont="1"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horizontal="center" vertical="center"/>
    </xf>
    <xf numFmtId="0" fontId="35" fillId="5" borderId="12" xfId="0" applyFont="1" applyFill="1" applyBorder="1" applyAlignment="1">
      <alignment horizontal="left" vertical="center" wrapText="1"/>
    </xf>
    <xf numFmtId="1" fontId="0" fillId="0" borderId="16" xfId="4" applyNumberFormat="1" applyFont="1" applyBorder="1" applyAlignment="1">
      <alignment horizontal="center" vertical="center"/>
    </xf>
    <xf numFmtId="0" fontId="25" fillId="0" borderId="17" xfId="0" applyFont="1" applyBorder="1" applyAlignment="1">
      <alignment vertical="center" wrapText="1"/>
    </xf>
    <xf numFmtId="0" fontId="25" fillId="0" borderId="2" xfId="0" applyFont="1" applyBorder="1" applyAlignment="1">
      <alignment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 fontId="4" fillId="0" borderId="8" xfId="0" applyNumberFormat="1" applyFont="1" applyBorder="1" applyAlignment="1">
      <alignment horizontal="center" vertical="center" wrapText="1"/>
    </xf>
    <xf numFmtId="0" fontId="0" fillId="0" borderId="4" xfId="0" applyBorder="1" applyAlignment="1">
      <alignment horizontal="left" vertical="center" wrapText="1"/>
    </xf>
    <xf numFmtId="0" fontId="0" fillId="8" borderId="2" xfId="0" applyFill="1" applyBorder="1" applyAlignment="1">
      <alignment horizontal="center"/>
    </xf>
    <xf numFmtId="180" fontId="0" fillId="0" borderId="2" xfId="0" applyNumberFormat="1" applyBorder="1" applyAlignment="1">
      <alignment horizontal="center" vertical="center"/>
    </xf>
    <xf numFmtId="0" fontId="0" fillId="8" borderId="4" xfId="0" applyFill="1" applyBorder="1" applyAlignment="1">
      <alignment horizontal="center"/>
    </xf>
    <xf numFmtId="172" fontId="9" fillId="10" borderId="2" xfId="2" applyNumberFormat="1" applyFont="1" applyFill="1" applyBorder="1" applyAlignment="1">
      <alignment horizontal="center" vertical="center" wrapText="1"/>
    </xf>
    <xf numFmtId="0" fontId="0" fillId="0" borderId="2" xfId="0" applyBorder="1" applyAlignment="1">
      <alignment horizontal="center" vertical="center" wrapText="1"/>
    </xf>
    <xf numFmtId="172" fontId="9" fillId="10" borderId="4" xfId="2" applyNumberFormat="1" applyFont="1" applyFill="1" applyBorder="1" applyAlignment="1">
      <alignment horizontal="center" vertical="center" wrapText="1"/>
    </xf>
    <xf numFmtId="177" fontId="12" fillId="7" borderId="2" xfId="2" applyNumberFormat="1" applyFont="1" applyFill="1" applyBorder="1" applyAlignment="1">
      <alignment horizontal="center" vertical="center"/>
    </xf>
    <xf numFmtId="166" fontId="9" fillId="3" borderId="5" xfId="1" applyFont="1" applyFill="1" applyBorder="1" applyAlignment="1">
      <alignment vertical="center"/>
    </xf>
    <xf numFmtId="174" fontId="0" fillId="3" borderId="5" xfId="0" applyNumberFormat="1" applyFill="1" applyBorder="1" applyAlignment="1">
      <alignment horizontal="center" vertical="center"/>
    </xf>
    <xf numFmtId="178" fontId="0" fillId="3" borderId="5" xfId="4" applyNumberFormat="1" applyFont="1" applyFill="1" applyBorder="1" applyAlignment="1">
      <alignment horizontal="center" vertical="center"/>
    </xf>
    <xf numFmtId="178" fontId="12" fillId="3" borderId="5" xfId="2" applyNumberFormat="1" applyFont="1" applyFill="1" applyBorder="1" applyAlignment="1">
      <alignment horizontal="center" vertical="center"/>
    </xf>
    <xf numFmtId="178" fontId="12" fillId="3" borderId="10" xfId="2" applyNumberFormat="1" applyFont="1" applyFill="1" applyBorder="1" applyAlignment="1">
      <alignment horizontal="center" vertical="center"/>
    </xf>
    <xf numFmtId="0" fontId="26" fillId="5" borderId="9" xfId="0" applyFont="1" applyFill="1" applyBorder="1" applyAlignment="1">
      <alignment horizontal="left" vertical="center"/>
    </xf>
    <xf numFmtId="1" fontId="0" fillId="5" borderId="5" xfId="4" applyNumberFormat="1" applyFont="1" applyFill="1" applyBorder="1" applyAlignment="1">
      <alignment horizontal="center" vertical="center"/>
    </xf>
    <xf numFmtId="172" fontId="0" fillId="5" borderId="5" xfId="0" applyNumberFormat="1" applyFill="1" applyBorder="1" applyAlignment="1">
      <alignment horizontal="center" vertical="center"/>
    </xf>
    <xf numFmtId="9" fontId="0" fillId="5" borderId="5" xfId="6" applyFont="1" applyFill="1" applyBorder="1" applyAlignment="1">
      <alignment horizontal="center" vertical="center"/>
    </xf>
    <xf numFmtId="177" fontId="12" fillId="5" borderId="5" xfId="2" applyNumberFormat="1" applyFont="1" applyFill="1" applyBorder="1" applyAlignment="1">
      <alignment vertical="center"/>
    </xf>
    <xf numFmtId="174" fontId="0" fillId="5" borderId="5" xfId="0" applyNumberFormat="1" applyFill="1" applyBorder="1" applyAlignment="1">
      <alignment horizontal="center" vertical="center"/>
    </xf>
    <xf numFmtId="1" fontId="0" fillId="5" borderId="5" xfId="0" applyNumberFormat="1" applyFill="1" applyBorder="1" applyAlignment="1">
      <alignment horizontal="center" vertical="center"/>
    </xf>
    <xf numFmtId="0" fontId="0" fillId="5" borderId="5" xfId="0" applyFill="1" applyBorder="1" applyAlignment="1">
      <alignment horizontal="center" vertical="center"/>
    </xf>
    <xf numFmtId="165" fontId="12" fillId="5" borderId="5" xfId="2" applyFont="1" applyFill="1" applyBorder="1" applyAlignment="1">
      <alignment horizontal="center" vertical="center"/>
    </xf>
    <xf numFmtId="165" fontId="12" fillId="5" borderId="10" xfId="2" applyFont="1" applyFill="1" applyBorder="1" applyAlignment="1">
      <alignment horizontal="center" vertical="center"/>
    </xf>
    <xf numFmtId="0" fontId="33" fillId="0" borderId="2" xfId="0" applyFont="1" applyBorder="1" applyAlignment="1">
      <alignment wrapText="1"/>
    </xf>
    <xf numFmtId="0" fontId="33" fillId="0" borderId="2" xfId="0" applyFont="1" applyBorder="1" applyAlignment="1">
      <alignment horizontal="center"/>
    </xf>
    <xf numFmtId="9" fontId="33" fillId="0" borderId="2" xfId="0" applyNumberFormat="1" applyFont="1" applyBorder="1" applyAlignment="1">
      <alignment horizontal="center"/>
    </xf>
    <xf numFmtId="0" fontId="34" fillId="0" borderId="2" xfId="0" applyFont="1" applyBorder="1" applyAlignment="1">
      <alignment horizontal="center"/>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0" fontId="25" fillId="9" borderId="9" xfId="0" applyFont="1" applyFill="1" applyBorder="1" applyAlignment="1">
      <alignment vertical="center" wrapText="1"/>
    </xf>
    <xf numFmtId="0" fontId="5" fillId="0" borderId="2" xfId="0" applyFont="1" applyBorder="1"/>
    <xf numFmtId="0" fontId="0" fillId="12" borderId="2" xfId="0" applyFill="1" applyBorder="1" applyAlignment="1">
      <alignment horizontal="center"/>
    </xf>
    <xf numFmtId="0" fontId="26" fillId="5" borderId="9" xfId="0" applyFont="1" applyFill="1" applyBorder="1" applyAlignment="1">
      <alignment horizontal="left" vertical="center" wrapText="1"/>
    </xf>
    <xf numFmtId="174" fontId="0" fillId="0" borderId="4" xfId="0" applyNumberFormat="1" applyBorder="1" applyAlignment="1">
      <alignment horizontal="center" vertical="center"/>
    </xf>
    <xf numFmtId="180" fontId="0" fillId="0" borderId="4" xfId="0" applyNumberFormat="1" applyBorder="1" applyAlignment="1">
      <alignment horizontal="center" vertical="center"/>
    </xf>
    <xf numFmtId="0" fontId="27" fillId="6" borderId="2" xfId="0" applyFont="1" applyFill="1" applyBorder="1" applyAlignment="1">
      <alignment horizontal="center" vertical="center"/>
    </xf>
    <xf numFmtId="0" fontId="27" fillId="13" borderId="2" xfId="0" applyFont="1" applyFill="1" applyBorder="1" applyAlignment="1">
      <alignment horizontal="center" vertical="center"/>
    </xf>
    <xf numFmtId="0" fontId="4" fillId="11" borderId="2" xfId="0" applyFont="1" applyFill="1" applyBorder="1" applyAlignment="1">
      <alignment horizontal="center" vertical="center" wrapText="1"/>
    </xf>
    <xf numFmtId="0" fontId="5" fillId="0" borderId="0" xfId="0" applyFont="1" applyAlignment="1">
      <alignment horizontal="left" vertical="center"/>
    </xf>
    <xf numFmtId="0" fontId="4" fillId="0" borderId="15" xfId="0" applyFont="1" applyBorder="1" applyAlignment="1">
      <alignment horizontal="center" vertical="center" wrapText="1"/>
    </xf>
    <xf numFmtId="1" fontId="4" fillId="0" borderId="15" xfId="0" applyNumberFormat="1" applyFont="1" applyBorder="1" applyAlignment="1">
      <alignment horizontal="center" vertical="center" wrapText="1"/>
    </xf>
    <xf numFmtId="165" fontId="15" fillId="0" borderId="15" xfId="2" applyFont="1" applyFill="1" applyBorder="1" applyAlignment="1">
      <alignment horizontal="center" vertical="center" wrapText="1"/>
    </xf>
    <xf numFmtId="0" fontId="4" fillId="0" borderId="15" xfId="0" applyFont="1" applyBorder="1" applyAlignment="1">
      <alignment horizontal="center" vertical="center"/>
    </xf>
    <xf numFmtId="0" fontId="25" fillId="9" borderId="6" xfId="0" applyFont="1" applyFill="1" applyBorder="1" applyAlignment="1">
      <alignment vertical="center" wrapText="1"/>
    </xf>
    <xf numFmtId="0" fontId="35" fillId="5" borderId="9" xfId="0" applyFont="1" applyFill="1" applyBorder="1" applyAlignment="1">
      <alignment horizontal="left" vertical="center" wrapText="1"/>
    </xf>
    <xf numFmtId="173" fontId="12" fillId="5" borderId="5" xfId="2" applyNumberFormat="1" applyFont="1" applyFill="1" applyBorder="1" applyAlignment="1">
      <alignment horizontal="center" vertical="center"/>
    </xf>
    <xf numFmtId="174" fontId="12" fillId="5" borderId="5" xfId="2" applyNumberFormat="1" applyFont="1" applyFill="1" applyBorder="1" applyAlignment="1">
      <alignment horizontal="center" vertical="center"/>
    </xf>
    <xf numFmtId="174" fontId="12" fillId="5" borderId="10" xfId="2" applyNumberFormat="1" applyFont="1" applyFill="1" applyBorder="1" applyAlignment="1">
      <alignment horizontal="center" vertical="center"/>
    </xf>
    <xf numFmtId="166" fontId="9" fillId="3" borderId="18" xfId="1" applyFont="1" applyFill="1" applyBorder="1" applyAlignment="1">
      <alignment vertical="center"/>
    </xf>
    <xf numFmtId="174" fontId="0" fillId="3" borderId="18" xfId="0" applyNumberFormat="1" applyFill="1" applyBorder="1" applyAlignment="1">
      <alignment horizontal="center" vertical="center"/>
    </xf>
    <xf numFmtId="178" fontId="0" fillId="3" borderId="18" xfId="4" applyNumberFormat="1" applyFont="1" applyFill="1" applyBorder="1" applyAlignment="1">
      <alignment horizontal="center" vertical="center"/>
    </xf>
    <xf numFmtId="178" fontId="12" fillId="3" borderId="18" xfId="2" applyNumberFormat="1" applyFont="1" applyFill="1" applyBorder="1" applyAlignment="1">
      <alignment horizontal="center" vertical="center"/>
    </xf>
    <xf numFmtId="178" fontId="12" fillId="3" borderId="7" xfId="2" applyNumberFormat="1" applyFont="1" applyFill="1" applyBorder="1" applyAlignment="1">
      <alignment horizontal="center" vertical="center"/>
    </xf>
    <xf numFmtId="174" fontId="0" fillId="5" borderId="5" xfId="4" applyNumberFormat="1" applyFont="1" applyFill="1" applyBorder="1" applyAlignment="1">
      <alignment horizontal="center" vertical="center"/>
    </xf>
    <xf numFmtId="0" fontId="0" fillId="0" borderId="19" xfId="0" applyBorder="1" applyAlignment="1">
      <alignment horizontal="left" vertical="center" wrapText="1"/>
    </xf>
    <xf numFmtId="1" fontId="0" fillId="0" borderId="19" xfId="4" applyNumberFormat="1" applyFont="1" applyBorder="1" applyAlignment="1">
      <alignment horizontal="center" vertical="center"/>
    </xf>
    <xf numFmtId="172" fontId="9" fillId="10" borderId="19" xfId="2" applyNumberFormat="1" applyFont="1" applyFill="1" applyBorder="1" applyAlignment="1">
      <alignment horizontal="center" vertical="center" wrapText="1"/>
    </xf>
    <xf numFmtId="180" fontId="0" fillId="5" borderId="5" xfId="0" applyNumberFormat="1" applyFill="1" applyBorder="1" applyAlignment="1">
      <alignment horizontal="center" vertical="center"/>
    </xf>
    <xf numFmtId="180" fontId="12" fillId="5" borderId="5" xfId="2" applyNumberFormat="1" applyFont="1" applyFill="1" applyBorder="1" applyAlignment="1">
      <alignment horizontal="center" vertical="center"/>
    </xf>
    <xf numFmtId="180" fontId="12" fillId="5" borderId="10" xfId="2" applyNumberFormat="1" applyFont="1" applyFill="1" applyBorder="1" applyAlignment="1">
      <alignment horizontal="center" vertical="center"/>
    </xf>
    <xf numFmtId="1" fontId="0" fillId="0" borderId="19" xfId="4" applyNumberFormat="1" applyFont="1" applyFill="1" applyBorder="1" applyAlignment="1">
      <alignment horizontal="center" vertical="center"/>
    </xf>
    <xf numFmtId="9" fontId="0" fillId="0" borderId="19" xfId="6" applyFont="1" applyFill="1" applyBorder="1" applyAlignment="1">
      <alignment horizontal="center" vertical="center"/>
    </xf>
    <xf numFmtId="183" fontId="0" fillId="0" borderId="0" xfId="0" applyNumberFormat="1" applyAlignment="1">
      <alignment horizontal="center" vertical="center"/>
    </xf>
    <xf numFmtId="0" fontId="13" fillId="5" borderId="5" xfId="0" applyFont="1" applyFill="1" applyBorder="1" applyAlignment="1">
      <alignment horizontal="center" vertical="center" wrapText="1"/>
    </xf>
    <xf numFmtId="174" fontId="0" fillId="5" borderId="5" xfId="6" applyNumberFormat="1" applyFont="1" applyFill="1" applyBorder="1" applyAlignment="1">
      <alignment horizontal="center" vertical="center"/>
    </xf>
    <xf numFmtId="179" fontId="0" fillId="5" borderId="5" xfId="0" applyNumberFormat="1" applyFill="1" applyBorder="1" applyAlignment="1">
      <alignment horizontal="center" vertical="center"/>
    </xf>
    <xf numFmtId="0" fontId="0" fillId="5" borderId="5" xfId="0" applyFill="1" applyBorder="1"/>
    <xf numFmtId="0" fontId="0" fillId="5" borderId="10" xfId="0" applyFill="1" applyBorder="1" applyAlignment="1">
      <alignment horizontal="center"/>
    </xf>
    <xf numFmtId="181" fontId="12" fillId="7" borderId="0" xfId="2" applyNumberFormat="1" applyFont="1" applyFill="1" applyBorder="1" applyAlignment="1">
      <alignment horizontal="center" vertical="center"/>
    </xf>
    <xf numFmtId="177" fontId="12" fillId="0" borderId="2" xfId="2" applyNumberFormat="1" applyFont="1" applyFill="1" applyBorder="1" applyAlignment="1">
      <alignment horizontal="center" vertical="center"/>
    </xf>
    <xf numFmtId="0" fontId="0" fillId="8" borderId="11" xfId="0" applyFill="1" applyBorder="1" applyAlignment="1">
      <alignment horizontal="center" vertical="center"/>
    </xf>
    <xf numFmtId="179" fontId="0" fillId="0" borderId="0" xfId="0" applyNumberFormat="1" applyAlignment="1">
      <alignment horizontal="center" vertical="center"/>
    </xf>
    <xf numFmtId="0" fontId="21" fillId="0" borderId="0" xfId="0" applyFont="1" applyAlignment="1">
      <alignment horizontal="center" vertical="center"/>
    </xf>
    <xf numFmtId="184" fontId="0" fillId="16" borderId="0" xfId="0" applyNumberFormat="1" applyFill="1"/>
    <xf numFmtId="9" fontId="0" fillId="0" borderId="19" xfId="6" applyFont="1" applyBorder="1" applyAlignment="1">
      <alignment horizontal="center" vertical="center"/>
    </xf>
    <xf numFmtId="165" fontId="0" fillId="0" borderId="2" xfId="2" applyFont="1" applyBorder="1" applyAlignment="1">
      <alignment horizontal="center" vertical="center"/>
    </xf>
    <xf numFmtId="165" fontId="0" fillId="0" borderId="2" xfId="0" applyNumberFormat="1" applyBorder="1" applyAlignment="1">
      <alignment horizontal="center" vertical="center"/>
    </xf>
    <xf numFmtId="0" fontId="26" fillId="0" borderId="0" xfId="0" applyFont="1" applyAlignment="1">
      <alignment horizontal="center" vertical="center"/>
    </xf>
    <xf numFmtId="0" fontId="32" fillId="15" borderId="2" xfId="0" applyFont="1" applyFill="1" applyBorder="1" applyAlignment="1">
      <alignment horizontal="center" vertical="center"/>
    </xf>
    <xf numFmtId="0" fontId="32" fillId="0" borderId="0" xfId="0" applyFont="1" applyAlignment="1">
      <alignment horizontal="center" vertical="center"/>
    </xf>
    <xf numFmtId="171" fontId="0" fillId="0" borderId="0" xfId="6" applyNumberFormat="1" applyFont="1" applyFill="1" applyAlignment="1">
      <alignment horizontal="center" vertical="center" wrapText="1"/>
    </xf>
    <xf numFmtId="0" fontId="13" fillId="15" borderId="2" xfId="0" applyFont="1" applyFill="1" applyBorder="1" applyAlignment="1">
      <alignment horizontal="center" vertical="center"/>
    </xf>
    <xf numFmtId="37" fontId="0" fillId="0" borderId="2" xfId="2" applyNumberFormat="1" applyFont="1" applyBorder="1" applyAlignment="1">
      <alignment horizontal="center" vertical="center"/>
    </xf>
    <xf numFmtId="0" fontId="0" fillId="4" borderId="2" xfId="0" applyFill="1" applyBorder="1" applyAlignment="1">
      <alignment horizontal="center" vertical="center" wrapText="1"/>
    </xf>
    <xf numFmtId="0" fontId="5" fillId="0" borderId="2" xfId="0" applyFont="1" applyBorder="1" applyAlignment="1">
      <alignment horizontal="left" vertical="center"/>
    </xf>
    <xf numFmtId="167" fontId="12" fillId="2" borderId="23" xfId="4" applyNumberFormat="1" applyFont="1" applyFill="1" applyBorder="1" applyAlignment="1">
      <alignment horizontal="center" vertical="center"/>
    </xf>
    <xf numFmtId="0" fontId="0" fillId="2" borderId="5" xfId="0" applyFill="1" applyBorder="1" applyAlignment="1">
      <alignment horizontal="left" vertical="center"/>
    </xf>
    <xf numFmtId="0" fontId="0" fillId="2" borderId="5" xfId="0" applyFill="1" applyBorder="1" applyAlignment="1">
      <alignment vertical="center"/>
    </xf>
    <xf numFmtId="0" fontId="0" fillId="2" borderId="24" xfId="0" applyFill="1" applyBorder="1" applyAlignment="1">
      <alignment vertical="center"/>
    </xf>
    <xf numFmtId="0" fontId="0" fillId="0" borderId="2" xfId="0" applyBorder="1"/>
    <xf numFmtId="0" fontId="32" fillId="15" borderId="8" xfId="0" applyFont="1" applyFill="1" applyBorder="1" applyAlignment="1">
      <alignment horizontal="center" vertical="center"/>
    </xf>
    <xf numFmtId="0" fontId="0" fillId="0" borderId="2" xfId="0" applyBorder="1" applyAlignment="1">
      <alignment horizontal="left" wrapText="1"/>
    </xf>
    <xf numFmtId="0" fontId="0" fillId="0" borderId="0" xfId="0" quotePrefix="1"/>
    <xf numFmtId="0" fontId="15" fillId="0" borderId="8" xfId="0" applyFont="1" applyBorder="1" applyAlignment="1">
      <alignment horizontal="center" vertical="center" wrapText="1"/>
    </xf>
    <xf numFmtId="1" fontId="15" fillId="0" borderId="8" xfId="0" applyNumberFormat="1" applyFont="1" applyBorder="1" applyAlignment="1">
      <alignment horizontal="center" vertical="center" wrapText="1"/>
    </xf>
    <xf numFmtId="0" fontId="2" fillId="0" borderId="4" xfId="0" applyFont="1" applyBorder="1" applyAlignment="1">
      <alignment horizontal="center" vertical="center"/>
    </xf>
    <xf numFmtId="177" fontId="12" fillId="0" borderId="4" xfId="2" applyNumberFormat="1" applyFont="1" applyFill="1" applyBorder="1" applyAlignment="1">
      <alignment horizontal="center" vertical="center"/>
    </xf>
    <xf numFmtId="165" fontId="12" fillId="5" borderId="5" xfId="2" applyFont="1" applyFill="1" applyBorder="1" applyAlignment="1">
      <alignment vertical="center"/>
    </xf>
    <xf numFmtId="9" fontId="28" fillId="5" borderId="5" xfId="6" applyFont="1" applyFill="1" applyBorder="1" applyAlignment="1">
      <alignment horizontal="center" vertical="center"/>
    </xf>
    <xf numFmtId="0" fontId="28" fillId="5" borderId="5" xfId="0" applyFont="1" applyFill="1" applyBorder="1" applyAlignment="1">
      <alignment horizontal="center" vertical="center"/>
    </xf>
    <xf numFmtId="0" fontId="28" fillId="5" borderId="5" xfId="0" applyFont="1" applyFill="1" applyBorder="1"/>
    <xf numFmtId="0" fontId="28" fillId="5" borderId="10" xfId="0" applyFont="1" applyFill="1" applyBorder="1"/>
    <xf numFmtId="0" fontId="0" fillId="4" borderId="2" xfId="0" applyFill="1" applyBorder="1" applyAlignment="1">
      <alignment horizontal="center" vertical="center"/>
    </xf>
    <xf numFmtId="177" fontId="12" fillId="0" borderId="2" xfId="2" applyNumberFormat="1" applyFont="1" applyBorder="1" applyAlignment="1">
      <alignment horizontal="center" vertical="center"/>
    </xf>
    <xf numFmtId="0" fontId="0" fillId="0" borderId="2" xfId="0" applyBorder="1" applyAlignment="1">
      <alignment horizontal="center" wrapText="1"/>
    </xf>
    <xf numFmtId="0" fontId="20" fillId="0" borderId="0" xfId="0" applyFont="1" applyAlignment="1">
      <alignment horizontal="center" vertical="center" wrapText="1"/>
    </xf>
    <xf numFmtId="0" fontId="2" fillId="7" borderId="2" xfId="0" applyFont="1" applyFill="1" applyBorder="1" applyAlignment="1">
      <alignment horizontal="center" vertical="center"/>
    </xf>
    <xf numFmtId="37" fontId="0" fillId="0" borderId="0" xfId="2" applyNumberFormat="1" applyFont="1" applyBorder="1" applyAlignment="1">
      <alignment horizontal="center" vertical="center"/>
    </xf>
    <xf numFmtId="175" fontId="12" fillId="5" borderId="5" xfId="2" applyNumberFormat="1" applyFont="1" applyFill="1" applyBorder="1" applyAlignment="1">
      <alignment horizontal="center" vertical="center"/>
    </xf>
    <xf numFmtId="175" fontId="12" fillId="5" borderId="10" xfId="2" applyNumberFormat="1" applyFont="1" applyFill="1" applyBorder="1" applyAlignment="1">
      <alignment horizontal="center" vertical="center"/>
    </xf>
    <xf numFmtId="177" fontId="0" fillId="5" borderId="5" xfId="0" applyNumberFormat="1" applyFill="1" applyBorder="1" applyAlignment="1">
      <alignment horizontal="center" vertical="center"/>
    </xf>
    <xf numFmtId="177" fontId="38" fillId="7" borderId="2" xfId="2" applyNumberFormat="1" applyFont="1" applyFill="1" applyBorder="1" applyAlignment="1">
      <alignment horizontal="center" vertical="center"/>
    </xf>
    <xf numFmtId="181" fontId="8" fillId="7" borderId="2" xfId="2" applyNumberFormat="1" applyFont="1" applyFill="1" applyBorder="1" applyAlignment="1">
      <alignment horizontal="center" vertical="center"/>
    </xf>
    <xf numFmtId="177" fontId="38" fillId="0" borderId="4" xfId="2" applyNumberFormat="1" applyFont="1" applyFill="1" applyBorder="1" applyAlignment="1">
      <alignment horizontal="center" vertical="center"/>
    </xf>
    <xf numFmtId="177" fontId="8" fillId="0" borderId="2" xfId="2" applyNumberFormat="1" applyFont="1" applyFill="1" applyBorder="1" applyAlignment="1">
      <alignment horizontal="center" vertical="center"/>
    </xf>
    <xf numFmtId="0" fontId="3" fillId="0" borderId="3" xfId="0" applyFont="1" applyBorder="1" applyAlignment="1">
      <alignment vertical="top" wrapText="1"/>
    </xf>
    <xf numFmtId="0" fontId="5" fillId="0" borderId="2" xfId="0" applyFont="1" applyBorder="1" applyAlignment="1">
      <alignment horizontal="center" vertical="center" wrapText="1"/>
    </xf>
    <xf numFmtId="1" fontId="5" fillId="12" borderId="2" xfId="0" applyNumberFormat="1" applyFont="1" applyFill="1" applyBorder="1" applyAlignment="1">
      <alignment horizontal="center" vertical="center"/>
    </xf>
    <xf numFmtId="2" fontId="42" fillId="0" borderId="2" xfId="0" applyNumberFormat="1" applyFont="1" applyBorder="1" applyAlignment="1">
      <alignment horizontal="center" vertical="center"/>
    </xf>
    <xf numFmtId="0" fontId="4" fillId="16" borderId="2" xfId="0" applyFont="1" applyFill="1" applyBorder="1" applyAlignment="1">
      <alignment vertical="center"/>
    </xf>
    <xf numFmtId="0" fontId="4" fillId="16" borderId="2" xfId="0" applyFont="1" applyFill="1" applyBorder="1" applyAlignment="1">
      <alignment horizontal="left" wrapText="1"/>
    </xf>
    <xf numFmtId="0" fontId="4" fillId="0" borderId="2" xfId="0" applyFont="1" applyBorder="1"/>
    <xf numFmtId="0" fontId="5" fillId="4" borderId="2" xfId="0" applyFont="1" applyFill="1" applyBorder="1"/>
    <xf numFmtId="0" fontId="4" fillId="7" borderId="2" xfId="0" applyFont="1" applyFill="1" applyBorder="1" applyAlignment="1">
      <alignment horizontal="left" wrapText="1"/>
    </xf>
    <xf numFmtId="0" fontId="8" fillId="10" borderId="25" xfId="0" applyFont="1" applyFill="1" applyBorder="1" applyAlignment="1">
      <alignment horizontal="left" vertical="center" wrapText="1"/>
    </xf>
    <xf numFmtId="0" fontId="0" fillId="10" borderId="26" xfId="0" applyFill="1" applyBorder="1" applyAlignment="1">
      <alignment vertical="center" wrapText="1"/>
    </xf>
    <xf numFmtId="0" fontId="0" fillId="10" borderId="27" xfId="0" applyFill="1" applyBorder="1" applyAlignment="1">
      <alignment vertical="center" wrapText="1"/>
    </xf>
    <xf numFmtId="0" fontId="3"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0" fillId="0" borderId="2" xfId="0" quotePrefix="1" applyBorder="1" applyAlignment="1">
      <alignment horizontal="center" vertical="center" wrapText="1"/>
    </xf>
    <xf numFmtId="0" fontId="0" fillId="0" borderId="2" xfId="0" applyBorder="1" applyAlignment="1">
      <alignment wrapText="1"/>
    </xf>
    <xf numFmtId="0" fontId="0" fillId="4" borderId="2" xfId="0" quotePrefix="1" applyFill="1" applyBorder="1" applyAlignment="1">
      <alignment horizontal="center" vertical="center" wrapText="1"/>
    </xf>
    <xf numFmtId="0" fontId="15" fillId="7" borderId="2" xfId="0" applyFont="1" applyFill="1" applyBorder="1" applyAlignment="1">
      <alignment horizontal="left" wrapText="1"/>
    </xf>
    <xf numFmtId="0" fontId="27" fillId="0" borderId="2" xfId="0" applyFont="1" applyBorder="1" applyAlignment="1">
      <alignment vertical="center"/>
    </xf>
    <xf numFmtId="0" fontId="0" fillId="0" borderId="8" xfId="0" applyBorder="1" applyAlignment="1">
      <alignment horizontal="center"/>
    </xf>
    <xf numFmtId="0" fontId="0" fillId="0" borderId="2" xfId="0" applyBorder="1" applyAlignment="1">
      <alignment horizontal="center"/>
    </xf>
    <xf numFmtId="0" fontId="15" fillId="7" borderId="0" xfId="0" applyFont="1" applyFill="1" applyAlignment="1">
      <alignment horizontal="left" wrapText="1"/>
    </xf>
    <xf numFmtId="0" fontId="5" fillId="0" borderId="2" xfId="0" applyFont="1" applyBorder="1" applyAlignment="1">
      <alignment horizontal="left" wrapText="1"/>
    </xf>
    <xf numFmtId="0" fontId="4" fillId="0" borderId="2" xfId="0" applyFont="1" applyBorder="1" applyAlignment="1">
      <alignment horizontal="left" vertical="center"/>
    </xf>
    <xf numFmtId="0" fontId="0" fillId="0" borderId="1" xfId="0" applyBorder="1" applyAlignment="1">
      <alignment vertical="top" wrapText="1"/>
    </xf>
    <xf numFmtId="0" fontId="3" fillId="0" borderId="2" xfId="0" applyFont="1" applyBorder="1" applyAlignment="1">
      <alignment horizontal="center" vertical="center"/>
    </xf>
    <xf numFmtId="1" fontId="0" fillId="0" borderId="16" xfId="4" applyNumberFormat="1" applyFont="1" applyFill="1" applyBorder="1" applyAlignment="1">
      <alignment horizontal="center" vertical="center"/>
    </xf>
    <xf numFmtId="0" fontId="0" fillId="0" borderId="2" xfId="0" applyBorder="1" applyAlignment="1">
      <alignment vertical="top"/>
    </xf>
    <xf numFmtId="0" fontId="20" fillId="0" borderId="2" xfId="0" applyFont="1" applyBorder="1" applyAlignment="1">
      <alignment vertical="top"/>
    </xf>
    <xf numFmtId="0" fontId="0" fillId="0" borderId="2" xfId="0" applyBorder="1" applyAlignment="1">
      <alignment vertical="top" wrapText="1"/>
    </xf>
    <xf numFmtId="0" fontId="3" fillId="0" borderId="2" xfId="0" applyFont="1" applyBorder="1" applyAlignment="1">
      <alignment vertical="top"/>
    </xf>
    <xf numFmtId="0" fontId="45" fillId="0" borderId="2" xfId="0" applyFont="1" applyBorder="1" applyAlignment="1">
      <alignment vertical="top"/>
    </xf>
    <xf numFmtId="0" fontId="25" fillId="0" borderId="4" xfId="0" applyFont="1" applyBorder="1" applyAlignment="1">
      <alignment vertical="center" wrapText="1"/>
    </xf>
    <xf numFmtId="1" fontId="0" fillId="0" borderId="28" xfId="4" applyNumberFormat="1" applyFont="1" applyBorder="1" applyAlignment="1">
      <alignment horizontal="center" vertical="center"/>
    </xf>
    <xf numFmtId="181" fontId="8" fillId="7" borderId="4" xfId="2" applyNumberFormat="1" applyFont="1" applyFill="1" applyBorder="1" applyAlignment="1">
      <alignment horizontal="center" vertical="center"/>
    </xf>
    <xf numFmtId="180" fontId="0" fillId="0" borderId="4" xfId="4" applyNumberFormat="1" applyFont="1" applyBorder="1" applyAlignment="1">
      <alignment horizontal="center" vertical="center"/>
    </xf>
    <xf numFmtId="183" fontId="0" fillId="0" borderId="4" xfId="0" applyNumberFormat="1" applyBorder="1" applyAlignment="1">
      <alignment horizontal="center" vertical="center"/>
    </xf>
    <xf numFmtId="0" fontId="0" fillId="10" borderId="5" xfId="0" applyFill="1" applyBorder="1" applyAlignment="1">
      <alignment horizontal="left" vertical="center"/>
    </xf>
    <xf numFmtId="0" fontId="0" fillId="10" borderId="10" xfId="0" applyFill="1" applyBorder="1" applyAlignment="1">
      <alignment horizontal="left" vertical="center"/>
    </xf>
    <xf numFmtId="0" fontId="12" fillId="10" borderId="9" xfId="4" applyNumberFormat="1" applyFont="1" applyFill="1" applyBorder="1" applyAlignment="1">
      <alignment horizontal="center" vertical="center"/>
    </xf>
    <xf numFmtId="9" fontId="0" fillId="7" borderId="0" xfId="6" applyFont="1" applyFill="1" applyBorder="1" applyAlignment="1">
      <alignment horizontal="center" vertical="center"/>
    </xf>
    <xf numFmtId="172" fontId="0" fillId="7" borderId="0" xfId="0" applyNumberFormat="1" applyFill="1" applyAlignment="1">
      <alignment horizontal="center" vertical="center"/>
    </xf>
    <xf numFmtId="0" fontId="8" fillId="10" borderId="9" xfId="0" applyFont="1" applyFill="1" applyBorder="1" applyAlignment="1">
      <alignment horizontal="left" vertical="center" wrapText="1"/>
    </xf>
    <xf numFmtId="0" fontId="0" fillId="10" borderId="5" xfId="0" applyFill="1" applyBorder="1" applyAlignment="1">
      <alignment vertical="center" wrapText="1"/>
    </xf>
    <xf numFmtId="0" fontId="0" fillId="10" borderId="10" xfId="0" applyFill="1" applyBorder="1" applyAlignment="1">
      <alignment vertical="center" wrapText="1"/>
    </xf>
    <xf numFmtId="172" fontId="9" fillId="17" borderId="2" xfId="2" applyNumberFormat="1" applyFont="1" applyFill="1" applyBorder="1" applyAlignment="1">
      <alignment horizontal="center" vertical="center" wrapText="1"/>
    </xf>
    <xf numFmtId="9" fontId="0" fillId="7" borderId="2" xfId="6" applyFont="1" applyFill="1" applyBorder="1" applyAlignment="1">
      <alignment horizontal="center" vertical="center"/>
    </xf>
    <xf numFmtId="0" fontId="46" fillId="11" borderId="9" xfId="0" applyFont="1" applyFill="1" applyBorder="1" applyAlignment="1">
      <alignment horizontal="left" vertical="center"/>
    </xf>
    <xf numFmtId="0" fontId="47" fillId="11" borderId="5" xfId="0" applyFont="1" applyFill="1" applyBorder="1" applyAlignment="1">
      <alignment horizontal="left" vertical="center"/>
    </xf>
    <xf numFmtId="0" fontId="47" fillId="11" borderId="10" xfId="0" applyFont="1" applyFill="1" applyBorder="1" applyAlignment="1">
      <alignment horizontal="left" vertical="center"/>
    </xf>
    <xf numFmtId="0" fontId="48" fillId="0" borderId="2" xfId="0" applyFont="1" applyBorder="1" applyAlignment="1">
      <alignment vertical="top"/>
    </xf>
    <xf numFmtId="0" fontId="26" fillId="5" borderId="9" xfId="0" applyFont="1" applyFill="1" applyBorder="1" applyAlignment="1">
      <alignment horizontal="left" vertical="center"/>
    </xf>
    <xf numFmtId="0" fontId="0" fillId="0" borderId="5" xfId="0" applyBorder="1" applyAlignment="1">
      <alignment vertical="center"/>
    </xf>
    <xf numFmtId="0" fontId="0" fillId="0" borderId="10" xfId="0" applyBorder="1" applyAlignment="1">
      <alignment vertical="center"/>
    </xf>
    <xf numFmtId="0" fontId="25" fillId="9" borderId="9" xfId="0" applyFont="1" applyFill="1" applyBorder="1" applyAlignment="1">
      <alignment vertical="center" wrapText="1"/>
    </xf>
    <xf numFmtId="0" fontId="0" fillId="0" borderId="5" xfId="0" applyBorder="1" applyAlignment="1">
      <alignment vertical="center" wrapText="1"/>
    </xf>
    <xf numFmtId="0" fontId="0" fillId="0" borderId="10" xfId="0" applyBorder="1" applyAlignment="1">
      <alignment vertical="center" wrapText="1"/>
    </xf>
    <xf numFmtId="0" fontId="25" fillId="9" borderId="9" xfId="0" applyFont="1" applyFill="1" applyBorder="1" applyAlignment="1">
      <alignment vertical="center"/>
    </xf>
    <xf numFmtId="0" fontId="25" fillId="9" borderId="2" xfId="0" applyFont="1" applyFill="1" applyBorder="1" applyAlignment="1">
      <alignment vertical="center" wrapText="1"/>
    </xf>
    <xf numFmtId="0" fontId="0" fillId="0" borderId="2" xfId="0" applyBorder="1" applyAlignment="1">
      <alignment vertical="center" wrapText="1"/>
    </xf>
    <xf numFmtId="0" fontId="25" fillId="9" borderId="2" xfId="0" applyFont="1" applyFill="1" applyBorder="1" applyAlignment="1">
      <alignment vertical="center"/>
    </xf>
    <xf numFmtId="0" fontId="0" fillId="0" borderId="2" xfId="0" applyBorder="1" applyAlignment="1">
      <alignment vertical="center"/>
    </xf>
    <xf numFmtId="0" fontId="25" fillId="9" borderId="2" xfId="0" applyFont="1" applyFill="1" applyBorder="1" applyAlignment="1">
      <alignment vertical="top" wrapText="1"/>
    </xf>
    <xf numFmtId="0" fontId="0" fillId="0" borderId="2" xfId="0" applyBorder="1" applyAlignment="1">
      <alignment vertical="top"/>
    </xf>
    <xf numFmtId="0" fontId="41" fillId="9" borderId="2" xfId="0" applyFont="1" applyFill="1" applyBorder="1" applyAlignment="1">
      <alignment vertical="top" wrapText="1"/>
    </xf>
    <xf numFmtId="1" fontId="5" fillId="6" borderId="9" xfId="0" applyNumberFormat="1" applyFont="1" applyFill="1" applyBorder="1" applyAlignment="1">
      <alignment horizontal="center" vertical="center" wrapText="1"/>
    </xf>
    <xf numFmtId="0" fontId="0" fillId="6" borderId="5" xfId="0" applyFill="1" applyBorder="1" applyAlignment="1">
      <alignment vertical="center" wrapText="1"/>
    </xf>
    <xf numFmtId="0" fontId="0" fillId="6" borderId="10" xfId="0" applyFill="1" applyBorder="1" applyAlignment="1">
      <alignment vertical="center" wrapText="1"/>
    </xf>
    <xf numFmtId="1" fontId="5" fillId="13" borderId="9" xfId="0" applyNumberFormat="1" applyFont="1" applyFill="1" applyBorder="1" applyAlignment="1">
      <alignment horizontal="center" vertical="center" wrapText="1"/>
    </xf>
    <xf numFmtId="0" fontId="0" fillId="3" borderId="9" xfId="0" applyFill="1" applyBorder="1" applyAlignment="1">
      <alignment horizontal="left" vertical="center" wrapText="1"/>
    </xf>
    <xf numFmtId="0" fontId="31" fillId="0" borderId="0" xfId="0" applyFont="1" applyAlignment="1">
      <alignment horizontal="center" vertical="center" wrapText="1"/>
    </xf>
    <xf numFmtId="0" fontId="6" fillId="11" borderId="9"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25" fillId="9" borderId="6" xfId="0" applyFont="1" applyFill="1" applyBorder="1" applyAlignment="1">
      <alignment vertical="center" wrapText="1"/>
    </xf>
    <xf numFmtId="0" fontId="0" fillId="0" borderId="18" xfId="0" applyBorder="1" applyAlignment="1">
      <alignment vertical="center"/>
    </xf>
    <xf numFmtId="0" fontId="0" fillId="0" borderId="7" xfId="0" applyBorder="1" applyAlignment="1">
      <alignment vertical="center"/>
    </xf>
    <xf numFmtId="0" fontId="25" fillId="9" borderId="20" xfId="0" applyFont="1" applyFill="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25" fillId="9" borderId="29" xfId="0" applyFont="1" applyFill="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8" fillId="14" borderId="9" xfId="0" applyFont="1" applyFill="1" applyBorder="1" applyAlignment="1">
      <alignment horizontal="left" vertical="center" wrapText="1"/>
    </xf>
    <xf numFmtId="0" fontId="0" fillId="14" borderId="5" xfId="0" applyFill="1" applyBorder="1" applyAlignment="1">
      <alignment vertical="center" wrapText="1"/>
    </xf>
    <xf numFmtId="0" fontId="0" fillId="14" borderId="10" xfId="0" applyFill="1" applyBorder="1" applyAlignment="1">
      <alignmen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cellXfs>
  <cellStyles count="9">
    <cellStyle name="Currency 2" xfId="8" xr:uid="{60D67A0A-891F-481D-BC04-613993E0912E}"/>
    <cellStyle name="Komma" xfId="2" builtinId="3"/>
    <cellStyle name="Komma 2" xfId="4" xr:uid="{CFB219E7-52AB-4557-A299-F0F5F6D477E4}"/>
    <cellStyle name="Normal 2" xfId="7" xr:uid="{D92208C8-F675-4E26-8960-F70CF210332B}"/>
    <cellStyle name="Prozent" xfId="6" builtinId="5"/>
    <cellStyle name="Standard" xfId="0" builtinId="0"/>
    <cellStyle name="Standard 2 11" xfId="5" xr:uid="{6C94A204-91AC-4BC9-88EA-BF8B17C88BDD}"/>
    <cellStyle name="Standard 5" xfId="3" xr:uid="{5E084842-9E55-42E9-BE7A-45B5461BF97A}"/>
    <cellStyle name="Währung" xfId="1" builtinId="4"/>
  </cellStyles>
  <dxfs count="4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E2001A"/>
      <color rgb="FFCA0538"/>
      <color rgb="FF4A4EED"/>
      <color rgb="FF2E3092"/>
      <color rgb="FF009A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5543550</xdr:colOff>
      <xdr:row>14</xdr:row>
      <xdr:rowOff>184150</xdr:rowOff>
    </xdr:to>
    <xdr:sp macro="" textlink="">
      <xdr:nvSpPr>
        <xdr:cNvPr id="68616" name="AutoShape 8">
          <a:extLst>
            <a:ext uri="{FF2B5EF4-FFF2-40B4-BE49-F238E27FC236}">
              <a16:creationId xmlns:a16="http://schemas.microsoft.com/office/drawing/2014/main" id="{DAE4A1AB-84C1-B093-5FB8-C134CA314D2D}"/>
            </a:ext>
          </a:extLst>
        </xdr:cNvPr>
        <xdr:cNvSpPr>
          <a:spLocks noChangeArrowheads="1"/>
        </xdr:cNvSpPr>
      </xdr:nvSpPr>
      <xdr:spPr bwMode="auto">
        <a:xfrm>
          <a:off x="0" y="0"/>
          <a:ext cx="6350000" cy="635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F3425-C536-44DB-97AA-96DAEBCEC592}">
  <sheetPr>
    <tabColor rgb="FFFF0000"/>
  </sheetPr>
  <dimension ref="A2:H4"/>
  <sheetViews>
    <sheetView workbookViewId="0">
      <selection activeCell="C10" sqref="C10"/>
    </sheetView>
  </sheetViews>
  <sheetFormatPr defaultRowHeight="15.6"/>
  <cols>
    <col min="2" max="2" width="11.875" bestFit="1" customWidth="1"/>
    <col min="3" max="3" width="23.25" bestFit="1" customWidth="1"/>
    <col min="4" max="4" width="13.75" bestFit="1" customWidth="1"/>
    <col min="5" max="6" width="5.75" bestFit="1" customWidth="1"/>
    <col min="7" max="7" width="8.125" bestFit="1" customWidth="1"/>
    <col min="8" max="8" width="12.25" bestFit="1" customWidth="1"/>
  </cols>
  <sheetData>
    <row r="2" spans="1:8">
      <c r="D2" t="s">
        <v>0</v>
      </c>
    </row>
    <row r="3" spans="1:8">
      <c r="A3" t="s">
        <v>1</v>
      </c>
      <c r="B3" t="s">
        <v>2</v>
      </c>
      <c r="D3" s="172" t="s">
        <v>3</v>
      </c>
      <c r="E3" s="172" t="s">
        <v>4</v>
      </c>
      <c r="F3" s="172" t="s">
        <v>5</v>
      </c>
      <c r="G3" s="172" t="s">
        <v>6</v>
      </c>
      <c r="H3" s="172" t="s">
        <v>7</v>
      </c>
    </row>
    <row r="4" spans="1:8">
      <c r="A4">
        <v>11</v>
      </c>
      <c r="B4" s="245">
        <v>45627</v>
      </c>
      <c r="D4" s="203">
        <v>7.43</v>
      </c>
      <c r="E4" s="203">
        <v>8.6</v>
      </c>
      <c r="F4" s="203">
        <v>6</v>
      </c>
      <c r="G4" s="203">
        <v>7.7</v>
      </c>
      <c r="H4" s="203">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A3AB-76A1-4256-B86D-389528C65AFE}">
  <sheetPr>
    <tabColor theme="5"/>
  </sheetPr>
  <dimension ref="B2:M39"/>
  <sheetViews>
    <sheetView topLeftCell="A3" zoomScale="90" zoomScaleNormal="90" workbookViewId="0">
      <selection activeCell="C6" sqref="C6"/>
    </sheetView>
  </sheetViews>
  <sheetFormatPr defaultColWidth="9" defaultRowHeight="15.6"/>
  <cols>
    <col min="1" max="1" width="9" style="52"/>
    <col min="2" max="2" width="10.25" style="52" customWidth="1"/>
    <col min="3" max="3" width="81.625" style="52" customWidth="1"/>
    <col min="4" max="4" width="79" style="52" customWidth="1"/>
    <col min="5" max="16384" width="9" style="52"/>
  </cols>
  <sheetData>
    <row r="2" spans="2:13" ht="28.9">
      <c r="B2" s="53" t="s">
        <v>8</v>
      </c>
    </row>
    <row r="3" spans="2:13" ht="18">
      <c r="B3" s="93" t="s">
        <v>9</v>
      </c>
    </row>
    <row r="4" spans="2:13" ht="11.25" customHeight="1" thickBot="1">
      <c r="B4" s="92"/>
    </row>
    <row r="5" spans="2:13" ht="109.9" thickBot="1">
      <c r="B5" s="314">
        <v>1</v>
      </c>
      <c r="C5" s="313" t="s">
        <v>10</v>
      </c>
      <c r="D5" s="287" t="s">
        <v>11</v>
      </c>
    </row>
    <row r="6" spans="2:13" ht="156.6" thickBot="1">
      <c r="B6" s="314">
        <v>2</v>
      </c>
      <c r="C6" s="313" t="s">
        <v>12</v>
      </c>
      <c r="D6" s="287" t="s">
        <v>13</v>
      </c>
    </row>
    <row r="8" spans="2:13" ht="18">
      <c r="B8" s="317" t="s">
        <v>14</v>
      </c>
      <c r="C8" s="316"/>
      <c r="D8" s="316"/>
    </row>
    <row r="9" spans="2:13" ht="80.45">
      <c r="B9" s="316"/>
      <c r="C9" s="318" t="s">
        <v>15</v>
      </c>
      <c r="D9" s="316"/>
    </row>
    <row r="11" spans="2:13">
      <c r="M11" s="54"/>
    </row>
    <row r="12" spans="2:13">
      <c r="B12" s="316" t="s">
        <v>16</v>
      </c>
      <c r="C12" s="320" t="s">
        <v>17</v>
      </c>
      <c r="D12" s="316"/>
    </row>
    <row r="13" spans="2:13">
      <c r="B13" s="316"/>
      <c r="C13" s="319" t="s">
        <v>18</v>
      </c>
      <c r="D13" s="319" t="s">
        <v>19</v>
      </c>
    </row>
    <row r="14" spans="2:13">
      <c r="B14" s="316"/>
      <c r="C14" s="316" t="s">
        <v>20</v>
      </c>
      <c r="D14" s="316" t="s">
        <v>21</v>
      </c>
    </row>
    <row r="15" spans="2:13">
      <c r="B15" s="316"/>
      <c r="C15" s="316" t="s">
        <v>22</v>
      </c>
      <c r="D15" s="316" t="s">
        <v>23</v>
      </c>
    </row>
    <row r="16" spans="2:13">
      <c r="B16" s="316"/>
      <c r="C16" s="316" t="s">
        <v>24</v>
      </c>
      <c r="D16" s="339" t="s">
        <v>25</v>
      </c>
    </row>
    <row r="17" spans="2:4">
      <c r="B17" s="316"/>
      <c r="C17" s="316" t="s">
        <v>26</v>
      </c>
      <c r="D17" s="316" t="s">
        <v>27</v>
      </c>
    </row>
    <row r="18" spans="2:4">
      <c r="B18" s="316"/>
      <c r="C18" s="339" t="s">
        <v>28</v>
      </c>
      <c r="D18" s="316"/>
    </row>
    <row r="19" spans="2:4">
      <c r="B19" s="316"/>
      <c r="C19" s="316" t="s">
        <v>29</v>
      </c>
      <c r="D19" s="316"/>
    </row>
    <row r="20" spans="2:4">
      <c r="B20" s="316"/>
      <c r="C20" s="316" t="s">
        <v>30</v>
      </c>
      <c r="D20" s="316"/>
    </row>
    <row r="21" spans="2:4">
      <c r="B21" s="316"/>
      <c r="C21" s="316" t="s">
        <v>31</v>
      </c>
      <c r="D21" s="316"/>
    </row>
    <row r="23" spans="2:4">
      <c r="B23" s="316" t="s">
        <v>32</v>
      </c>
      <c r="C23" s="320" t="s">
        <v>33</v>
      </c>
      <c r="D23" s="316"/>
    </row>
    <row r="24" spans="2:4">
      <c r="B24" s="316"/>
      <c r="C24" s="319" t="s">
        <v>34</v>
      </c>
      <c r="D24" s="319" t="s">
        <v>19</v>
      </c>
    </row>
    <row r="25" spans="2:4">
      <c r="B25" s="316"/>
      <c r="C25" s="316" t="s">
        <v>35</v>
      </c>
      <c r="D25" s="316" t="s">
        <v>21</v>
      </c>
    </row>
    <row r="26" spans="2:4">
      <c r="B26" s="316"/>
      <c r="C26" s="316" t="s">
        <v>22</v>
      </c>
      <c r="D26" s="316" t="s">
        <v>23</v>
      </c>
    </row>
    <row r="27" spans="2:4">
      <c r="B27" s="316"/>
      <c r="C27" s="339" t="s">
        <v>28</v>
      </c>
      <c r="D27" s="339" t="s">
        <v>25</v>
      </c>
    </row>
    <row r="28" spans="2:4">
      <c r="B28" s="316"/>
      <c r="C28" s="316" t="s">
        <v>29</v>
      </c>
      <c r="D28" s="316" t="s">
        <v>27</v>
      </c>
    </row>
    <row r="29" spans="2:4">
      <c r="B29" s="316"/>
      <c r="C29" s="316" t="s">
        <v>30</v>
      </c>
      <c r="D29" s="316"/>
    </row>
    <row r="30" spans="2:4">
      <c r="B30" s="316"/>
      <c r="C30" s="316" t="s">
        <v>31</v>
      </c>
      <c r="D30" s="316"/>
    </row>
    <row r="32" spans="2:4">
      <c r="B32" s="316" t="s">
        <v>36</v>
      </c>
      <c r="C32" s="320" t="s">
        <v>37</v>
      </c>
      <c r="D32" s="316"/>
    </row>
    <row r="33" spans="2:4">
      <c r="B33" s="316"/>
      <c r="C33" s="319" t="s">
        <v>38</v>
      </c>
      <c r="D33" s="319" t="s">
        <v>39</v>
      </c>
    </row>
    <row r="34" spans="2:4">
      <c r="B34" s="316"/>
      <c r="C34" s="316" t="s">
        <v>35</v>
      </c>
      <c r="D34" s="316" t="s">
        <v>21</v>
      </c>
    </row>
    <row r="35" spans="2:4">
      <c r="B35" s="316"/>
      <c r="C35" s="316" t="s">
        <v>40</v>
      </c>
      <c r="D35" s="316" t="s">
        <v>23</v>
      </c>
    </row>
    <row r="36" spans="2:4">
      <c r="B36" s="316"/>
      <c r="C36" s="339" t="s">
        <v>28</v>
      </c>
      <c r="D36" s="339" t="s">
        <v>25</v>
      </c>
    </row>
    <row r="37" spans="2:4">
      <c r="B37" s="316"/>
      <c r="C37" s="316" t="s">
        <v>29</v>
      </c>
      <c r="D37" s="316" t="s">
        <v>27</v>
      </c>
    </row>
    <row r="38" spans="2:4">
      <c r="B38" s="316"/>
      <c r="C38" s="316" t="s">
        <v>30</v>
      </c>
      <c r="D38" s="316"/>
    </row>
    <row r="39" spans="2:4">
      <c r="B39" s="316"/>
      <c r="C39" s="316" t="s">
        <v>31</v>
      </c>
      <c r="D39" s="3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8BB2D-91AF-45A9-B016-36ED3C9D853C}">
  <dimension ref="A1:O169"/>
  <sheetViews>
    <sheetView showGridLines="0" zoomScale="80" zoomScaleNormal="80" workbookViewId="0">
      <selection activeCell="Q13" sqref="Q13"/>
    </sheetView>
  </sheetViews>
  <sheetFormatPr defaultColWidth="11" defaultRowHeight="15.6"/>
  <cols>
    <col min="1" max="1" width="4.75" customWidth="1"/>
    <col min="2" max="2" width="75.625" style="9" customWidth="1"/>
    <col min="3" max="3" width="17.25" style="26" bestFit="1" customWidth="1"/>
    <col min="4" max="4" width="31.125" customWidth="1"/>
    <col min="5" max="5" width="10.75" bestFit="1" customWidth="1"/>
    <col min="6" max="6" width="9.5" style="72" bestFit="1" customWidth="1"/>
    <col min="7" max="7" width="7.75" bestFit="1" customWidth="1"/>
    <col min="8" max="8" width="10.625" style="17" bestFit="1" customWidth="1"/>
    <col min="9" max="9" width="11.75" style="31" bestFit="1" customWidth="1"/>
    <col min="10" max="10" width="12.5" style="31" bestFit="1" customWidth="1"/>
    <col min="11" max="11" width="4" customWidth="1"/>
    <col min="12" max="12" width="31.75" customWidth="1"/>
    <col min="13" max="13" width="3.75" customWidth="1"/>
    <col min="14" max="14" width="10" customWidth="1"/>
    <col min="15" max="15" width="8.25" customWidth="1"/>
  </cols>
  <sheetData>
    <row r="1" spans="1:15" ht="21">
      <c r="B1" s="293" t="s">
        <v>41</v>
      </c>
      <c r="C1" s="23"/>
      <c r="D1" s="10"/>
      <c r="F1" s="71"/>
    </row>
    <row r="2" spans="1:15" ht="21">
      <c r="B2" s="202" t="s">
        <v>42</v>
      </c>
      <c r="C2" s="24"/>
      <c r="D2" s="11"/>
      <c r="F2" s="116"/>
      <c r="I2" s="30"/>
    </row>
    <row r="3" spans="1:15" ht="21">
      <c r="B3" s="294" t="s">
        <v>43</v>
      </c>
      <c r="C3" s="25"/>
      <c r="D3" s="12"/>
    </row>
    <row r="4" spans="1:15" ht="21">
      <c r="A4" s="1"/>
      <c r="B4" s="306" t="s">
        <v>44</v>
      </c>
      <c r="C4" s="23"/>
      <c r="D4" s="10"/>
    </row>
    <row r="5" spans="1:15" ht="21">
      <c r="A5" s="1"/>
      <c r="B5" s="310"/>
      <c r="C5" s="23"/>
      <c r="D5" s="10"/>
      <c r="F5" s="172" t="s">
        <v>3</v>
      </c>
      <c r="G5" s="172" t="s">
        <v>4</v>
      </c>
      <c r="H5" s="172" t="s">
        <v>5</v>
      </c>
      <c r="I5" s="172" t="s">
        <v>6</v>
      </c>
      <c r="J5" s="172" t="s">
        <v>7</v>
      </c>
    </row>
    <row r="6" spans="1:15" ht="21">
      <c r="A6" s="1"/>
      <c r="B6" s="7"/>
      <c r="C6" s="24"/>
      <c r="D6" s="11"/>
      <c r="F6" s="309">
        <f>'Version Control'!$D$4</f>
        <v>7.43</v>
      </c>
      <c r="G6" s="309">
        <f>'Version Control'!$E$4</f>
        <v>8.6</v>
      </c>
      <c r="H6" s="309">
        <f>'Version Control'!$F$4</f>
        <v>6</v>
      </c>
      <c r="I6" s="309">
        <f>'Version Control'!$G$4</f>
        <v>7.7</v>
      </c>
      <c r="J6" s="309">
        <f>'Version Control'!$H$4</f>
        <v>5.5</v>
      </c>
    </row>
    <row r="7" spans="1:15" s="5" customFormat="1" ht="45" customHeight="1">
      <c r="B7" s="198" t="s">
        <v>45</v>
      </c>
      <c r="C7" s="199" t="s">
        <v>46</v>
      </c>
      <c r="D7" s="198" t="s">
        <v>47</v>
      </c>
      <c r="E7" s="199" t="s">
        <v>48</v>
      </c>
      <c r="F7" s="213" t="s">
        <v>49</v>
      </c>
      <c r="G7" s="198" t="s">
        <v>50</v>
      </c>
      <c r="H7" s="199" t="s">
        <v>51</v>
      </c>
      <c r="I7" s="200" t="s">
        <v>52</v>
      </c>
      <c r="J7" s="200" t="s">
        <v>53</v>
      </c>
      <c r="L7" s="250" t="s">
        <v>54</v>
      </c>
      <c r="M7" s="244"/>
      <c r="N7" s="253" t="s">
        <v>55</v>
      </c>
      <c r="O7" s="244"/>
    </row>
    <row r="8" spans="1:15" s="5" customFormat="1" ht="46.9">
      <c r="B8" s="340" t="s">
        <v>56</v>
      </c>
      <c r="C8" s="341"/>
      <c r="D8" s="341"/>
      <c r="E8" s="341"/>
      <c r="F8" s="341"/>
      <c r="G8" s="341"/>
      <c r="H8" s="341"/>
      <c r="I8" s="341"/>
      <c r="J8" s="342"/>
      <c r="L8" s="255" t="s">
        <v>57</v>
      </c>
      <c r="M8" s="249"/>
      <c r="N8" s="82"/>
      <c r="O8" s="249"/>
    </row>
    <row r="9" spans="1:15" s="5" customFormat="1" ht="18" customHeight="1">
      <c r="B9" s="351" t="s">
        <v>58</v>
      </c>
      <c r="C9" s="352"/>
      <c r="D9" s="352"/>
      <c r="E9" s="352"/>
      <c r="F9" s="352"/>
      <c r="G9" s="352"/>
      <c r="H9" s="352"/>
      <c r="I9" s="352"/>
      <c r="J9" s="352"/>
      <c r="L9" s="82"/>
      <c r="N9" s="82"/>
    </row>
    <row r="10" spans="1:15" s="5" customFormat="1">
      <c r="B10" s="257" t="s">
        <v>59</v>
      </c>
      <c r="C10" s="258"/>
      <c r="D10" s="258"/>
      <c r="E10" s="258"/>
      <c r="F10" s="259"/>
      <c r="G10" s="259"/>
      <c r="H10" s="259"/>
      <c r="I10" s="259"/>
      <c r="J10" s="260"/>
      <c r="L10" s="82"/>
      <c r="N10" s="82"/>
    </row>
    <row r="11" spans="1:15" s="5" customFormat="1" ht="34.5" customHeight="1">
      <c r="B11" s="353" t="s">
        <v>60</v>
      </c>
      <c r="C11" s="352"/>
      <c r="D11" s="352"/>
      <c r="E11" s="352"/>
      <c r="F11" s="352"/>
      <c r="G11" s="352"/>
      <c r="H11" s="352"/>
      <c r="I11" s="352"/>
      <c r="J11" s="352"/>
      <c r="L11" s="82"/>
      <c r="N11" s="82"/>
    </row>
    <row r="12" spans="1:15" s="5" customFormat="1">
      <c r="B12" s="137" t="s">
        <v>61</v>
      </c>
      <c r="C12" s="84">
        <v>33013672</v>
      </c>
      <c r="D12" s="175">
        <v>15213</v>
      </c>
      <c r="E12" s="90">
        <v>0.35</v>
      </c>
      <c r="F12" s="283">
        <f>ROUND(D12/$F$6,0)</f>
        <v>2048</v>
      </c>
      <c r="G12" s="86">
        <f>ROUND(D12/$G$6,0)</f>
        <v>1769</v>
      </c>
      <c r="H12" s="95">
        <f>ROUND(D12/$H$6,0)</f>
        <v>2536</v>
      </c>
      <c r="I12" s="128">
        <f>ROUND(D12/$I$6,0)</f>
        <v>1976</v>
      </c>
      <c r="J12" s="173">
        <f>ROUND(D12/$J$6,0)</f>
        <v>2766</v>
      </c>
      <c r="L12" s="82" t="s">
        <v>62</v>
      </c>
      <c r="N12" s="254">
        <f>LEN(B12)</f>
        <v>27</v>
      </c>
    </row>
    <row r="13" spans="1:15" s="5" customFormat="1">
      <c r="B13" s="257" t="s">
        <v>63</v>
      </c>
      <c r="C13" s="258"/>
      <c r="D13" s="258"/>
      <c r="E13" s="258"/>
      <c r="F13" s="259"/>
      <c r="G13" s="259"/>
      <c r="H13" s="259"/>
      <c r="I13" s="259"/>
      <c r="J13" s="260"/>
      <c r="L13" s="82"/>
      <c r="N13" s="82"/>
    </row>
    <row r="14" spans="1:15" s="5" customFormat="1" ht="80.650000000000006" customHeight="1">
      <c r="B14" s="351" t="s">
        <v>64</v>
      </c>
      <c r="C14" s="352"/>
      <c r="D14" s="352"/>
      <c r="E14" s="352"/>
      <c r="F14" s="352"/>
      <c r="G14" s="352"/>
      <c r="H14" s="352"/>
      <c r="I14" s="352"/>
      <c r="J14" s="352"/>
      <c r="L14" s="82"/>
      <c r="N14" s="82"/>
    </row>
    <row r="15" spans="1:15" s="5" customFormat="1">
      <c r="B15" s="137" t="s">
        <v>65</v>
      </c>
      <c r="C15" s="84">
        <v>33013677</v>
      </c>
      <c r="D15" s="175">
        <v>28866</v>
      </c>
      <c r="E15" s="90">
        <v>0.35</v>
      </c>
      <c r="F15" s="283">
        <f>ROUND(D15/$F$6,0)</f>
        <v>3885</v>
      </c>
      <c r="G15" s="86">
        <f>ROUND(D15/$G$6,0)</f>
        <v>3357</v>
      </c>
      <c r="H15" s="95">
        <f>ROUND(D15/$H$6,0)</f>
        <v>4811</v>
      </c>
      <c r="I15" s="128">
        <f>ROUND(D15/$I$6,0)</f>
        <v>3749</v>
      </c>
      <c r="J15" s="173">
        <f>ROUND(D15/$J$6,0)</f>
        <v>5248</v>
      </c>
      <c r="L15" s="82" t="s">
        <v>62</v>
      </c>
      <c r="N15" s="254">
        <f>LEN(B15)</f>
        <v>31</v>
      </c>
    </row>
    <row r="16" spans="1:15" s="5" customFormat="1">
      <c r="B16" s="8"/>
      <c r="C16" s="16"/>
      <c r="D16" s="49"/>
      <c r="E16" s="37"/>
      <c r="F16" s="50"/>
      <c r="G16" s="70"/>
      <c r="H16" s="74"/>
      <c r="I16" s="75"/>
      <c r="J16" s="75"/>
    </row>
    <row r="17" spans="2:15" s="5" customFormat="1" ht="21">
      <c r="B17" s="340" t="s">
        <v>66</v>
      </c>
      <c r="C17" s="341"/>
      <c r="D17" s="341"/>
      <c r="E17" s="341"/>
      <c r="F17" s="341"/>
      <c r="G17" s="341"/>
      <c r="H17" s="341"/>
      <c r="I17" s="341"/>
      <c r="J17" s="342"/>
      <c r="L17" s="82"/>
      <c r="N17" s="82"/>
    </row>
    <row r="18" spans="2:15" s="5" customFormat="1">
      <c r="B18" s="346" t="s">
        <v>67</v>
      </c>
      <c r="C18" s="341"/>
      <c r="D18" s="341"/>
      <c r="E18" s="341"/>
      <c r="F18" s="341"/>
      <c r="G18" s="341"/>
      <c r="H18" s="341"/>
      <c r="I18" s="341"/>
      <c r="J18" s="342"/>
      <c r="L18" s="82"/>
      <c r="N18" s="82"/>
    </row>
    <row r="19" spans="2:15" s="5" customFormat="1">
      <c r="B19" s="137" t="s">
        <v>68</v>
      </c>
      <c r="C19" s="84">
        <v>33013561</v>
      </c>
      <c r="D19" s="175">
        <v>5032</v>
      </c>
      <c r="E19" s="90">
        <v>0.35</v>
      </c>
      <c r="F19" s="283">
        <f t="shared" ref="F19:F32" si="0">ROUND(D19/$F$6,0)</f>
        <v>677</v>
      </c>
      <c r="G19" s="86">
        <f t="shared" ref="G19:G32" si="1">ROUND(D19/$G$6,0)</f>
        <v>585</v>
      </c>
      <c r="H19" s="95">
        <f t="shared" ref="H19:H32" si="2">ROUND(D19/$H$6,0)</f>
        <v>839</v>
      </c>
      <c r="I19" s="128">
        <f t="shared" ref="I19:I32" si="3">ROUND(D19/$I$6,0)</f>
        <v>654</v>
      </c>
      <c r="J19" s="173">
        <f t="shared" ref="J19:J32" si="4">ROUND(D19/$J$6,0)</f>
        <v>915</v>
      </c>
      <c r="L19" s="247" t="s">
        <v>62</v>
      </c>
      <c r="M19" s="19"/>
      <c r="N19" s="254">
        <f t="shared" ref="N19:N33" si="5">LEN(B19)</f>
        <v>57</v>
      </c>
      <c r="O19" s="19"/>
    </row>
    <row r="20" spans="2:15" s="5" customFormat="1">
      <c r="B20" s="137" t="s">
        <v>69</v>
      </c>
      <c r="C20" s="84">
        <v>33013562</v>
      </c>
      <c r="D20" s="175">
        <v>12365</v>
      </c>
      <c r="E20" s="90">
        <v>0.35</v>
      </c>
      <c r="F20" s="283">
        <f t="shared" si="0"/>
        <v>1664</v>
      </c>
      <c r="G20" s="86">
        <f t="shared" si="1"/>
        <v>1438</v>
      </c>
      <c r="H20" s="95">
        <f t="shared" si="2"/>
        <v>2061</v>
      </c>
      <c r="I20" s="128">
        <f t="shared" si="3"/>
        <v>1606</v>
      </c>
      <c r="J20" s="173">
        <f t="shared" si="4"/>
        <v>2248</v>
      </c>
      <c r="L20" s="247" t="s">
        <v>62</v>
      </c>
      <c r="M20" s="47"/>
      <c r="N20" s="254">
        <f t="shared" si="5"/>
        <v>57</v>
      </c>
      <c r="O20" s="47"/>
    </row>
    <row r="21" spans="2:15" s="5" customFormat="1">
      <c r="B21" s="137" t="s">
        <v>70</v>
      </c>
      <c r="C21" s="84">
        <v>33013563</v>
      </c>
      <c r="D21" s="175">
        <v>24302</v>
      </c>
      <c r="E21" s="90">
        <v>0.35</v>
      </c>
      <c r="F21" s="283">
        <f t="shared" si="0"/>
        <v>3271</v>
      </c>
      <c r="G21" s="86">
        <f t="shared" si="1"/>
        <v>2826</v>
      </c>
      <c r="H21" s="95">
        <f t="shared" si="2"/>
        <v>4050</v>
      </c>
      <c r="I21" s="128">
        <f t="shared" si="3"/>
        <v>3156</v>
      </c>
      <c r="J21" s="173">
        <f t="shared" si="4"/>
        <v>4419</v>
      </c>
      <c r="L21" s="247" t="s">
        <v>62</v>
      </c>
      <c r="M21" s="47"/>
      <c r="N21" s="254">
        <f t="shared" si="5"/>
        <v>57</v>
      </c>
      <c r="O21" s="47"/>
    </row>
    <row r="22" spans="2:15" s="5" customFormat="1">
      <c r="B22" s="137" t="s">
        <v>71</v>
      </c>
      <c r="C22" s="84">
        <v>33013564</v>
      </c>
      <c r="D22" s="175">
        <v>31908</v>
      </c>
      <c r="E22" s="90">
        <v>0.35</v>
      </c>
      <c r="F22" s="283">
        <f t="shared" si="0"/>
        <v>4294</v>
      </c>
      <c r="G22" s="86">
        <f t="shared" si="1"/>
        <v>3710</v>
      </c>
      <c r="H22" s="95">
        <f t="shared" si="2"/>
        <v>5318</v>
      </c>
      <c r="I22" s="128">
        <f t="shared" si="3"/>
        <v>4144</v>
      </c>
      <c r="J22" s="173">
        <f t="shared" si="4"/>
        <v>5801</v>
      </c>
      <c r="L22" s="247" t="s">
        <v>62</v>
      </c>
      <c r="M22" s="47"/>
      <c r="N22" s="254">
        <f t="shared" si="5"/>
        <v>57</v>
      </c>
      <c r="O22" s="47"/>
    </row>
    <row r="23" spans="2:15" s="5" customFormat="1">
      <c r="B23" s="137" t="s">
        <v>72</v>
      </c>
      <c r="C23" s="84">
        <v>33013565</v>
      </c>
      <c r="D23" s="175">
        <v>41621</v>
      </c>
      <c r="E23" s="90">
        <v>0.35</v>
      </c>
      <c r="F23" s="283">
        <f t="shared" si="0"/>
        <v>5602</v>
      </c>
      <c r="G23" s="86">
        <f t="shared" si="1"/>
        <v>4840</v>
      </c>
      <c r="H23" s="95">
        <f t="shared" si="2"/>
        <v>6937</v>
      </c>
      <c r="I23" s="128">
        <f t="shared" si="3"/>
        <v>5405</v>
      </c>
      <c r="J23" s="173">
        <f t="shared" si="4"/>
        <v>7567</v>
      </c>
      <c r="L23" s="247" t="s">
        <v>62</v>
      </c>
      <c r="M23" s="47"/>
      <c r="N23" s="254">
        <f t="shared" si="5"/>
        <v>57</v>
      </c>
      <c r="O23" s="47"/>
    </row>
    <row r="24" spans="2:15" s="5" customFormat="1">
      <c r="B24" s="137" t="s">
        <v>73</v>
      </c>
      <c r="C24" s="89">
        <v>33013571</v>
      </c>
      <c r="D24" s="175">
        <v>49944</v>
      </c>
      <c r="E24" s="90">
        <v>0.35</v>
      </c>
      <c r="F24" s="283">
        <f t="shared" si="0"/>
        <v>6722</v>
      </c>
      <c r="G24" s="86">
        <f t="shared" si="1"/>
        <v>5807</v>
      </c>
      <c r="H24" s="95">
        <f t="shared" si="2"/>
        <v>8324</v>
      </c>
      <c r="I24" s="128">
        <f t="shared" si="3"/>
        <v>6486</v>
      </c>
      <c r="J24" s="173">
        <f t="shared" si="4"/>
        <v>9081</v>
      </c>
      <c r="L24" s="247" t="s">
        <v>62</v>
      </c>
      <c r="M24" s="47"/>
      <c r="N24" s="254">
        <f t="shared" si="5"/>
        <v>57</v>
      </c>
      <c r="O24" s="47"/>
    </row>
    <row r="25" spans="2:15" s="5" customFormat="1">
      <c r="B25" s="137" t="s">
        <v>74</v>
      </c>
      <c r="C25" s="89">
        <v>33013572</v>
      </c>
      <c r="D25" s="175">
        <v>58214</v>
      </c>
      <c r="E25" s="90">
        <v>0.35</v>
      </c>
      <c r="F25" s="283">
        <f t="shared" si="0"/>
        <v>7835</v>
      </c>
      <c r="G25" s="86">
        <f t="shared" si="1"/>
        <v>6769</v>
      </c>
      <c r="H25" s="95">
        <f t="shared" si="2"/>
        <v>9702</v>
      </c>
      <c r="I25" s="128">
        <f t="shared" si="3"/>
        <v>7560</v>
      </c>
      <c r="J25" s="173">
        <f t="shared" si="4"/>
        <v>10584</v>
      </c>
      <c r="L25" s="248" t="s">
        <v>75</v>
      </c>
      <c r="M25" s="47"/>
      <c r="N25" s="254">
        <f t="shared" si="5"/>
        <v>57</v>
      </c>
      <c r="O25" s="47"/>
    </row>
    <row r="26" spans="2:15" s="5" customFormat="1">
      <c r="B26" s="137" t="s">
        <v>76</v>
      </c>
      <c r="C26" s="89">
        <v>33013566</v>
      </c>
      <c r="D26" s="175">
        <v>63270</v>
      </c>
      <c r="E26" s="90">
        <v>0.35</v>
      </c>
      <c r="F26" s="283">
        <f t="shared" si="0"/>
        <v>8515</v>
      </c>
      <c r="G26" s="86">
        <f t="shared" si="1"/>
        <v>7357</v>
      </c>
      <c r="H26" s="95">
        <f t="shared" si="2"/>
        <v>10545</v>
      </c>
      <c r="I26" s="128">
        <f t="shared" si="3"/>
        <v>8217</v>
      </c>
      <c r="J26" s="173">
        <f t="shared" si="4"/>
        <v>11504</v>
      </c>
      <c r="L26" s="247" t="s">
        <v>62</v>
      </c>
      <c r="M26" s="47"/>
      <c r="N26" s="254">
        <f t="shared" si="5"/>
        <v>57</v>
      </c>
      <c r="O26" s="47"/>
    </row>
    <row r="27" spans="2:15" s="5" customFormat="1">
      <c r="B27" s="137" t="s">
        <v>77</v>
      </c>
      <c r="C27" s="89">
        <v>33013573</v>
      </c>
      <c r="D27" s="175">
        <v>68325</v>
      </c>
      <c r="E27" s="90">
        <v>0.35</v>
      </c>
      <c r="F27" s="283">
        <f t="shared" si="0"/>
        <v>9196</v>
      </c>
      <c r="G27" s="86">
        <f t="shared" si="1"/>
        <v>7945</v>
      </c>
      <c r="H27" s="95">
        <f t="shared" si="2"/>
        <v>11388</v>
      </c>
      <c r="I27" s="128">
        <f t="shared" si="3"/>
        <v>8873</v>
      </c>
      <c r="J27" s="173">
        <f t="shared" si="4"/>
        <v>12423</v>
      </c>
      <c r="L27" s="248" t="s">
        <v>75</v>
      </c>
      <c r="M27" s="47"/>
      <c r="N27" s="254">
        <f t="shared" si="5"/>
        <v>57</v>
      </c>
      <c r="O27" s="47"/>
    </row>
    <row r="28" spans="2:15" s="5" customFormat="1">
      <c r="B28" s="137" t="s">
        <v>78</v>
      </c>
      <c r="C28" s="89">
        <v>33013574</v>
      </c>
      <c r="D28" s="175">
        <v>78436</v>
      </c>
      <c r="E28" s="90">
        <v>0.35</v>
      </c>
      <c r="F28" s="283">
        <f t="shared" si="0"/>
        <v>10557</v>
      </c>
      <c r="G28" s="86">
        <f t="shared" si="1"/>
        <v>9120</v>
      </c>
      <c r="H28" s="95">
        <f t="shared" si="2"/>
        <v>13073</v>
      </c>
      <c r="I28" s="128">
        <f t="shared" si="3"/>
        <v>10186</v>
      </c>
      <c r="J28" s="173">
        <f t="shared" si="4"/>
        <v>14261</v>
      </c>
      <c r="L28" s="248" t="s">
        <v>75</v>
      </c>
      <c r="M28" s="47"/>
      <c r="N28" s="254">
        <f t="shared" si="5"/>
        <v>57</v>
      </c>
      <c r="O28" s="47"/>
    </row>
    <row r="29" spans="2:15" s="5" customFormat="1">
      <c r="B29" s="137" t="s">
        <v>79</v>
      </c>
      <c r="C29" s="89">
        <v>33013567</v>
      </c>
      <c r="D29" s="175">
        <v>88547</v>
      </c>
      <c r="E29" s="90">
        <v>0.35</v>
      </c>
      <c r="F29" s="283">
        <f t="shared" si="0"/>
        <v>11917</v>
      </c>
      <c r="G29" s="86">
        <f t="shared" si="1"/>
        <v>10296</v>
      </c>
      <c r="H29" s="95">
        <f t="shared" si="2"/>
        <v>14758</v>
      </c>
      <c r="I29" s="128">
        <f t="shared" si="3"/>
        <v>11500</v>
      </c>
      <c r="J29" s="173">
        <f t="shared" si="4"/>
        <v>16099</v>
      </c>
      <c r="L29" s="247" t="s">
        <v>62</v>
      </c>
      <c r="M29" s="47"/>
      <c r="N29" s="254">
        <f t="shared" si="5"/>
        <v>57</v>
      </c>
      <c r="O29" s="47"/>
    </row>
    <row r="30" spans="2:15" s="5" customFormat="1">
      <c r="B30" s="137" t="s">
        <v>80</v>
      </c>
      <c r="C30" s="89">
        <v>33013575</v>
      </c>
      <c r="D30" s="175">
        <v>115170</v>
      </c>
      <c r="E30" s="90">
        <v>0.35</v>
      </c>
      <c r="F30" s="283">
        <f t="shared" si="0"/>
        <v>15501</v>
      </c>
      <c r="G30" s="86">
        <f t="shared" si="1"/>
        <v>13392</v>
      </c>
      <c r="H30" s="95">
        <f t="shared" si="2"/>
        <v>19195</v>
      </c>
      <c r="I30" s="128">
        <f t="shared" si="3"/>
        <v>14957</v>
      </c>
      <c r="J30" s="173">
        <f t="shared" si="4"/>
        <v>20940</v>
      </c>
      <c r="L30" s="248" t="s">
        <v>75</v>
      </c>
      <c r="M30" s="47"/>
      <c r="N30" s="254">
        <f t="shared" si="5"/>
        <v>57</v>
      </c>
      <c r="O30" s="47"/>
    </row>
    <row r="31" spans="2:15" s="5" customFormat="1">
      <c r="B31" s="137" t="s">
        <v>81</v>
      </c>
      <c r="C31" s="84">
        <v>33013568</v>
      </c>
      <c r="D31" s="175">
        <v>141792</v>
      </c>
      <c r="E31" s="90">
        <v>0.35</v>
      </c>
      <c r="F31" s="283">
        <f t="shared" si="0"/>
        <v>19084</v>
      </c>
      <c r="G31" s="86">
        <f t="shared" si="1"/>
        <v>16487</v>
      </c>
      <c r="H31" s="95">
        <f t="shared" si="2"/>
        <v>23632</v>
      </c>
      <c r="I31" s="128">
        <f t="shared" si="3"/>
        <v>18415</v>
      </c>
      <c r="J31" s="173">
        <f t="shared" si="4"/>
        <v>25780</v>
      </c>
      <c r="L31" s="247" t="s">
        <v>62</v>
      </c>
      <c r="M31" s="47"/>
      <c r="N31" s="254">
        <f t="shared" si="5"/>
        <v>58</v>
      </c>
      <c r="O31" s="47"/>
    </row>
    <row r="32" spans="2:15" s="5" customFormat="1">
      <c r="B32" s="137" t="s">
        <v>82</v>
      </c>
      <c r="C32" s="84">
        <v>33013569</v>
      </c>
      <c r="D32" s="175">
        <v>212591</v>
      </c>
      <c r="E32" s="90">
        <v>0.35</v>
      </c>
      <c r="F32" s="283">
        <f t="shared" si="0"/>
        <v>28613</v>
      </c>
      <c r="G32" s="86">
        <f t="shared" si="1"/>
        <v>24720</v>
      </c>
      <c r="H32" s="95">
        <f t="shared" si="2"/>
        <v>35432</v>
      </c>
      <c r="I32" s="128">
        <f t="shared" si="3"/>
        <v>27609</v>
      </c>
      <c r="J32" s="173">
        <f t="shared" si="4"/>
        <v>38653</v>
      </c>
      <c r="L32" s="247" t="s">
        <v>62</v>
      </c>
      <c r="M32" s="47"/>
      <c r="N32" s="254">
        <f t="shared" si="5"/>
        <v>58</v>
      </c>
      <c r="O32" s="47"/>
    </row>
    <row r="33" spans="2:15" s="5" customFormat="1">
      <c r="B33" s="137" t="s">
        <v>83</v>
      </c>
      <c r="C33" s="84">
        <v>33013570</v>
      </c>
      <c r="D33" s="175" t="s">
        <v>84</v>
      </c>
      <c r="E33" s="90">
        <v>0.35</v>
      </c>
      <c r="F33" s="86" t="s">
        <v>84</v>
      </c>
      <c r="G33" s="86" t="s">
        <v>84</v>
      </c>
      <c r="H33" s="86" t="s">
        <v>84</v>
      </c>
      <c r="I33" s="86" t="s">
        <v>84</v>
      </c>
      <c r="J33" s="86" t="s">
        <v>84</v>
      </c>
      <c r="L33" s="247" t="s">
        <v>62</v>
      </c>
      <c r="N33" s="254">
        <f t="shared" si="5"/>
        <v>62</v>
      </c>
    </row>
    <row r="34" spans="2:15" s="5" customFormat="1">
      <c r="B34" s="8"/>
      <c r="C34" s="16"/>
      <c r="D34" s="49"/>
      <c r="E34" s="37"/>
      <c r="F34" s="73"/>
      <c r="G34" s="63"/>
      <c r="H34" s="76"/>
      <c r="I34" s="77"/>
      <c r="J34" s="77"/>
    </row>
    <row r="35" spans="2:15" s="5" customFormat="1" ht="21">
      <c r="B35" s="340" t="s">
        <v>85</v>
      </c>
      <c r="C35" s="341"/>
      <c r="D35" s="341"/>
      <c r="E35" s="341"/>
      <c r="F35" s="341"/>
      <c r="G35" s="341"/>
      <c r="H35" s="341"/>
      <c r="I35" s="341"/>
      <c r="J35" s="342"/>
      <c r="L35" s="82"/>
    </row>
    <row r="36" spans="2:15" s="5" customFormat="1">
      <c r="B36" s="349" t="s">
        <v>86</v>
      </c>
      <c r="C36" s="350"/>
      <c r="D36" s="350"/>
      <c r="E36" s="350"/>
      <c r="F36" s="350"/>
      <c r="G36" s="350"/>
      <c r="H36" s="350"/>
      <c r="I36" s="350"/>
      <c r="J36" s="350"/>
      <c r="L36" s="82"/>
      <c r="N36" s="82"/>
    </row>
    <row r="37" spans="2:15" s="5" customFormat="1">
      <c r="B37" s="137" t="s">
        <v>87</v>
      </c>
      <c r="C37" s="89">
        <v>33077120</v>
      </c>
      <c r="D37" s="175">
        <v>3862</v>
      </c>
      <c r="E37" s="90">
        <v>0.35</v>
      </c>
      <c r="F37" s="283">
        <f>ROUND(D37/$F$6,0)</f>
        <v>520</v>
      </c>
      <c r="G37" s="86">
        <f>ROUND(D37/$G$6,0)</f>
        <v>449</v>
      </c>
      <c r="H37" s="95">
        <f>ROUND(D37/$H$6,0)</f>
        <v>644</v>
      </c>
      <c r="I37" s="128">
        <f>ROUND(D37/$I$6,0)</f>
        <v>502</v>
      </c>
      <c r="J37" s="173">
        <f>ROUND(D37/$J$6,0)</f>
        <v>702</v>
      </c>
      <c r="L37" s="82" t="s">
        <v>88</v>
      </c>
      <c r="N37" s="254">
        <f>LEN(B37)</f>
        <v>73</v>
      </c>
    </row>
    <row r="38" spans="2:15" s="5" customFormat="1">
      <c r="B38" s="137" t="s">
        <v>89</v>
      </c>
      <c r="C38" s="89">
        <v>33077130</v>
      </c>
      <c r="D38" s="175">
        <v>6202</v>
      </c>
      <c r="E38" s="90">
        <v>0.35</v>
      </c>
      <c r="F38" s="283">
        <f>ROUND(D38/$F$6,0)</f>
        <v>835</v>
      </c>
      <c r="G38" s="86">
        <f>ROUND(D38/$G$6,0)</f>
        <v>721</v>
      </c>
      <c r="H38" s="95">
        <f>ROUND(D38/$H$6,0)</f>
        <v>1034</v>
      </c>
      <c r="I38" s="128">
        <f>ROUND(D38/$I$6,0)</f>
        <v>805</v>
      </c>
      <c r="J38" s="173">
        <f>ROUND(D38/$J$6,0)</f>
        <v>1128</v>
      </c>
      <c r="L38" s="82" t="s">
        <v>62</v>
      </c>
      <c r="N38" s="254">
        <f>LEN(B38)</f>
        <v>81</v>
      </c>
    </row>
    <row r="39" spans="2:15" s="5" customFormat="1" ht="31.15">
      <c r="B39" s="137" t="s">
        <v>90</v>
      </c>
      <c r="C39" s="89">
        <v>33077150</v>
      </c>
      <c r="D39" s="175">
        <v>8202</v>
      </c>
      <c r="E39" s="90">
        <v>0.35</v>
      </c>
      <c r="F39" s="283">
        <f>ROUND(D39/$F$6,0)</f>
        <v>1104</v>
      </c>
      <c r="G39" s="86">
        <f>ROUND(D39/$G$6,0)</f>
        <v>954</v>
      </c>
      <c r="H39" s="95">
        <f>ROUND(D39/$H$6,0)</f>
        <v>1367</v>
      </c>
      <c r="I39" s="128">
        <f>ROUND(D39/$I$6,0)</f>
        <v>1065</v>
      </c>
      <c r="J39" s="173">
        <f>ROUND(D39/$J$6,0)</f>
        <v>1491</v>
      </c>
      <c r="L39" s="248" t="s">
        <v>75</v>
      </c>
      <c r="N39" s="254">
        <f>LEN(B39)</f>
        <v>91</v>
      </c>
    </row>
    <row r="40" spans="2:15" s="5" customFormat="1">
      <c r="B40" s="349" t="s">
        <v>91</v>
      </c>
      <c r="C40" s="350"/>
      <c r="D40" s="350"/>
      <c r="E40" s="350"/>
      <c r="F40" s="350"/>
      <c r="G40" s="350"/>
      <c r="H40" s="350"/>
      <c r="I40" s="350"/>
      <c r="J40" s="350"/>
      <c r="L40" s="82"/>
      <c r="N40" s="82"/>
    </row>
    <row r="41" spans="2:15" s="5" customFormat="1">
      <c r="B41" s="137" t="s">
        <v>92</v>
      </c>
      <c r="C41" s="89">
        <v>33077140</v>
      </c>
      <c r="D41" s="175">
        <v>2926</v>
      </c>
      <c r="E41" s="90">
        <v>0.35</v>
      </c>
      <c r="F41" s="283">
        <f>ROUND(D41/$F$6,0)</f>
        <v>394</v>
      </c>
      <c r="G41" s="86">
        <f>ROUND(D41/$G$6,0)</f>
        <v>340</v>
      </c>
      <c r="H41" s="95">
        <f>ROUND(D41/$H$6,0)</f>
        <v>488</v>
      </c>
      <c r="I41" s="128">
        <f>ROUND(D41/$I$6,0)</f>
        <v>380</v>
      </c>
      <c r="J41" s="173">
        <f>ROUND(D41/$J$6,0)</f>
        <v>532</v>
      </c>
      <c r="L41" s="82" t="s">
        <v>88</v>
      </c>
      <c r="N41" s="254">
        <f>LEN(B41)</f>
        <v>76</v>
      </c>
    </row>
    <row r="42" spans="2:15" s="5" customFormat="1" ht="21">
      <c r="B42" s="347" t="s">
        <v>93</v>
      </c>
      <c r="C42" s="348"/>
      <c r="D42" s="348"/>
      <c r="E42" s="348"/>
      <c r="F42" s="348"/>
      <c r="G42" s="348"/>
      <c r="H42" s="348"/>
      <c r="I42" s="348"/>
      <c r="J42" s="348"/>
      <c r="L42" s="82"/>
      <c r="M42" s="210"/>
      <c r="N42" s="82"/>
      <c r="O42" s="210"/>
    </row>
    <row r="44" spans="2:15" s="5" customFormat="1" ht="21">
      <c r="B44" s="340" t="s">
        <v>94</v>
      </c>
      <c r="C44" s="341"/>
      <c r="D44" s="341"/>
      <c r="E44" s="341"/>
      <c r="F44" s="341"/>
      <c r="G44" s="341"/>
      <c r="H44" s="341"/>
      <c r="I44" s="341"/>
      <c r="J44" s="342"/>
      <c r="L44" s="82"/>
      <c r="N44" s="82"/>
    </row>
    <row r="45" spans="2:15" s="5" customFormat="1" ht="50.65" customHeight="1">
      <c r="B45" s="347" t="s">
        <v>95</v>
      </c>
      <c r="C45" s="348"/>
      <c r="D45" s="348"/>
      <c r="E45" s="348"/>
      <c r="F45" s="348"/>
      <c r="G45" s="348"/>
      <c r="H45" s="348"/>
      <c r="I45" s="348"/>
      <c r="J45" s="348"/>
      <c r="L45" s="82"/>
      <c r="N45" s="82"/>
    </row>
    <row r="46" spans="2:15" s="5" customFormat="1">
      <c r="B46" s="137" t="s">
        <v>96</v>
      </c>
      <c r="C46" s="84">
        <v>33017620</v>
      </c>
      <c r="D46" s="175">
        <v>4049</v>
      </c>
      <c r="E46" s="90">
        <v>0.35</v>
      </c>
      <c r="F46" s="283">
        <f t="shared" ref="F46:F59" si="6">ROUND(D46/$F$6,0)</f>
        <v>545</v>
      </c>
      <c r="G46" s="86">
        <f t="shared" ref="G46:G59" si="7">ROUND(D46/$G$6,0)</f>
        <v>471</v>
      </c>
      <c r="H46" s="95">
        <f t="shared" ref="H46:H59" si="8">ROUND(D46/$H$6,0)</f>
        <v>675</v>
      </c>
      <c r="I46" s="128">
        <f t="shared" ref="I46:I59" si="9">ROUND(D46/$I$6,0)</f>
        <v>526</v>
      </c>
      <c r="J46" s="173">
        <f t="shared" ref="J46:J59" si="10">ROUND(D46/$J$6,0)</f>
        <v>736</v>
      </c>
      <c r="L46" s="82" t="s">
        <v>97</v>
      </c>
      <c r="N46" s="254">
        <f t="shared" ref="N46:N60" si="11">LEN(B46)</f>
        <v>59</v>
      </c>
    </row>
    <row r="47" spans="2:15" s="5" customFormat="1">
      <c r="B47" s="137" t="s">
        <v>98</v>
      </c>
      <c r="C47" s="84">
        <v>33017621</v>
      </c>
      <c r="D47" s="175">
        <v>5516</v>
      </c>
      <c r="E47" s="90">
        <v>0.35</v>
      </c>
      <c r="F47" s="283">
        <f t="shared" si="6"/>
        <v>742</v>
      </c>
      <c r="G47" s="86">
        <f t="shared" si="7"/>
        <v>641</v>
      </c>
      <c r="H47" s="95">
        <f t="shared" si="8"/>
        <v>919</v>
      </c>
      <c r="I47" s="128">
        <f t="shared" si="9"/>
        <v>716</v>
      </c>
      <c r="J47" s="173">
        <f t="shared" si="10"/>
        <v>1003</v>
      </c>
      <c r="L47" s="82" t="s">
        <v>97</v>
      </c>
      <c r="N47" s="254">
        <f t="shared" si="11"/>
        <v>59</v>
      </c>
    </row>
    <row r="48" spans="2:15" s="5" customFormat="1">
      <c r="B48" s="137" t="s">
        <v>99</v>
      </c>
      <c r="C48" s="84">
        <v>33017622</v>
      </c>
      <c r="D48" s="175">
        <v>7903</v>
      </c>
      <c r="E48" s="90">
        <v>0.35</v>
      </c>
      <c r="F48" s="283">
        <f t="shared" si="6"/>
        <v>1064</v>
      </c>
      <c r="G48" s="86">
        <f t="shared" si="7"/>
        <v>919</v>
      </c>
      <c r="H48" s="95">
        <f t="shared" si="8"/>
        <v>1317</v>
      </c>
      <c r="I48" s="128">
        <f t="shared" si="9"/>
        <v>1026</v>
      </c>
      <c r="J48" s="173">
        <f t="shared" si="10"/>
        <v>1437</v>
      </c>
      <c r="L48" s="82" t="s">
        <v>97</v>
      </c>
      <c r="N48" s="254">
        <f t="shared" si="11"/>
        <v>59</v>
      </c>
    </row>
    <row r="49" spans="2:14" s="5" customFormat="1">
      <c r="B49" s="137" t="s">
        <v>100</v>
      </c>
      <c r="C49" s="84">
        <v>33017623</v>
      </c>
      <c r="D49" s="175">
        <v>9424</v>
      </c>
      <c r="E49" s="90">
        <v>0.35</v>
      </c>
      <c r="F49" s="283">
        <f t="shared" si="6"/>
        <v>1268</v>
      </c>
      <c r="G49" s="86">
        <f t="shared" si="7"/>
        <v>1096</v>
      </c>
      <c r="H49" s="95">
        <f t="shared" si="8"/>
        <v>1571</v>
      </c>
      <c r="I49" s="128">
        <f t="shared" si="9"/>
        <v>1224</v>
      </c>
      <c r="J49" s="173">
        <f t="shared" si="10"/>
        <v>1713</v>
      </c>
      <c r="L49" s="82" t="s">
        <v>97</v>
      </c>
      <c r="N49" s="254">
        <f t="shared" si="11"/>
        <v>60</v>
      </c>
    </row>
    <row r="50" spans="2:14" s="5" customFormat="1">
      <c r="B50" s="137" t="s">
        <v>101</v>
      </c>
      <c r="C50" s="84">
        <v>33017624</v>
      </c>
      <c r="D50" s="175">
        <v>10275</v>
      </c>
      <c r="E50" s="90">
        <v>0.35</v>
      </c>
      <c r="F50" s="283">
        <f t="shared" si="6"/>
        <v>1383</v>
      </c>
      <c r="G50" s="86">
        <f t="shared" si="7"/>
        <v>1195</v>
      </c>
      <c r="H50" s="95">
        <f t="shared" si="8"/>
        <v>1713</v>
      </c>
      <c r="I50" s="128">
        <f t="shared" si="9"/>
        <v>1334</v>
      </c>
      <c r="J50" s="173">
        <f t="shared" si="10"/>
        <v>1868</v>
      </c>
      <c r="L50" s="82" t="s">
        <v>97</v>
      </c>
      <c r="N50" s="254">
        <f t="shared" si="11"/>
        <v>60</v>
      </c>
    </row>
    <row r="51" spans="2:14" s="5" customFormat="1">
      <c r="B51" s="137" t="s">
        <v>102</v>
      </c>
      <c r="C51" s="89">
        <v>33017630</v>
      </c>
      <c r="D51" s="175">
        <v>12082</v>
      </c>
      <c r="E51" s="90">
        <v>0.35</v>
      </c>
      <c r="F51" s="283">
        <f t="shared" si="6"/>
        <v>1626</v>
      </c>
      <c r="G51" s="86">
        <f t="shared" si="7"/>
        <v>1405</v>
      </c>
      <c r="H51" s="95">
        <f t="shared" si="8"/>
        <v>2014</v>
      </c>
      <c r="I51" s="128">
        <f t="shared" si="9"/>
        <v>1569</v>
      </c>
      <c r="J51" s="173">
        <f t="shared" si="10"/>
        <v>2197</v>
      </c>
      <c r="L51" s="82" t="s">
        <v>97</v>
      </c>
      <c r="N51" s="254">
        <f t="shared" si="11"/>
        <v>60</v>
      </c>
    </row>
    <row r="52" spans="2:14" s="5" customFormat="1">
      <c r="B52" s="137" t="s">
        <v>103</v>
      </c>
      <c r="C52" s="89">
        <v>33017631</v>
      </c>
      <c r="D52" s="175">
        <v>13890</v>
      </c>
      <c r="E52" s="90">
        <v>0.35</v>
      </c>
      <c r="F52" s="283">
        <f t="shared" si="6"/>
        <v>1869</v>
      </c>
      <c r="G52" s="86">
        <f t="shared" si="7"/>
        <v>1615</v>
      </c>
      <c r="H52" s="95">
        <f t="shared" si="8"/>
        <v>2315</v>
      </c>
      <c r="I52" s="128">
        <f t="shared" si="9"/>
        <v>1804</v>
      </c>
      <c r="J52" s="173">
        <f t="shared" si="10"/>
        <v>2525</v>
      </c>
      <c r="L52" s="82" t="s">
        <v>97</v>
      </c>
      <c r="N52" s="254">
        <f t="shared" si="11"/>
        <v>60</v>
      </c>
    </row>
    <row r="53" spans="2:14" s="5" customFormat="1">
      <c r="B53" s="137" t="s">
        <v>104</v>
      </c>
      <c r="C53" s="89">
        <v>33017625</v>
      </c>
      <c r="D53" s="175">
        <v>15697</v>
      </c>
      <c r="E53" s="90">
        <v>0.35</v>
      </c>
      <c r="F53" s="283">
        <f t="shared" si="6"/>
        <v>2113</v>
      </c>
      <c r="G53" s="86">
        <f t="shared" si="7"/>
        <v>1825</v>
      </c>
      <c r="H53" s="95">
        <f t="shared" si="8"/>
        <v>2616</v>
      </c>
      <c r="I53" s="128">
        <f t="shared" si="9"/>
        <v>2039</v>
      </c>
      <c r="J53" s="173">
        <f t="shared" si="10"/>
        <v>2854</v>
      </c>
      <c r="L53" s="82" t="s">
        <v>105</v>
      </c>
      <c r="N53" s="254">
        <f t="shared" si="11"/>
        <v>60</v>
      </c>
    </row>
    <row r="54" spans="2:14" s="5" customFormat="1">
      <c r="B54" s="137" t="s">
        <v>106</v>
      </c>
      <c r="C54" s="89">
        <v>33017632</v>
      </c>
      <c r="D54" s="175">
        <v>16708</v>
      </c>
      <c r="E54" s="90">
        <v>0.35</v>
      </c>
      <c r="F54" s="283">
        <f t="shared" si="6"/>
        <v>2249</v>
      </c>
      <c r="G54" s="86">
        <f t="shared" si="7"/>
        <v>1943</v>
      </c>
      <c r="H54" s="95">
        <f t="shared" si="8"/>
        <v>2785</v>
      </c>
      <c r="I54" s="128">
        <f t="shared" si="9"/>
        <v>2170</v>
      </c>
      <c r="J54" s="173">
        <f t="shared" si="10"/>
        <v>3038</v>
      </c>
      <c r="L54" s="82" t="s">
        <v>107</v>
      </c>
      <c r="N54" s="254">
        <f t="shared" si="11"/>
        <v>60</v>
      </c>
    </row>
    <row r="55" spans="2:14" s="5" customFormat="1">
      <c r="B55" s="137" t="s">
        <v>108</v>
      </c>
      <c r="C55" s="89">
        <v>33017633</v>
      </c>
      <c r="D55" s="175">
        <v>18730</v>
      </c>
      <c r="E55" s="90">
        <v>0.35</v>
      </c>
      <c r="F55" s="283">
        <f t="shared" si="6"/>
        <v>2521</v>
      </c>
      <c r="G55" s="86">
        <f t="shared" si="7"/>
        <v>2178</v>
      </c>
      <c r="H55" s="95">
        <f t="shared" si="8"/>
        <v>3122</v>
      </c>
      <c r="I55" s="128">
        <f t="shared" si="9"/>
        <v>2432</v>
      </c>
      <c r="J55" s="173">
        <f t="shared" si="10"/>
        <v>3405</v>
      </c>
      <c r="L55" s="82" t="s">
        <v>107</v>
      </c>
      <c r="N55" s="254">
        <f t="shared" si="11"/>
        <v>60</v>
      </c>
    </row>
    <row r="56" spans="2:14" s="5" customFormat="1">
      <c r="B56" s="137" t="s">
        <v>109</v>
      </c>
      <c r="C56" s="89">
        <v>33017626</v>
      </c>
      <c r="D56" s="175">
        <v>20752</v>
      </c>
      <c r="E56" s="90">
        <v>0.35</v>
      </c>
      <c r="F56" s="283">
        <f t="shared" si="6"/>
        <v>2793</v>
      </c>
      <c r="G56" s="86">
        <f t="shared" si="7"/>
        <v>2413</v>
      </c>
      <c r="H56" s="95">
        <f t="shared" si="8"/>
        <v>3459</v>
      </c>
      <c r="I56" s="128">
        <f t="shared" si="9"/>
        <v>2695</v>
      </c>
      <c r="J56" s="173">
        <f t="shared" si="10"/>
        <v>3773</v>
      </c>
      <c r="L56" s="82" t="s">
        <v>105</v>
      </c>
      <c r="N56" s="254">
        <f t="shared" si="11"/>
        <v>60</v>
      </c>
    </row>
    <row r="57" spans="2:14" s="5" customFormat="1">
      <c r="B57" s="137" t="s">
        <v>110</v>
      </c>
      <c r="C57" s="89">
        <v>33017634</v>
      </c>
      <c r="D57" s="175">
        <v>26077</v>
      </c>
      <c r="E57" s="90">
        <v>0.35</v>
      </c>
      <c r="F57" s="283">
        <f t="shared" si="6"/>
        <v>3510</v>
      </c>
      <c r="G57" s="86">
        <f t="shared" si="7"/>
        <v>3032</v>
      </c>
      <c r="H57" s="95">
        <f t="shared" si="8"/>
        <v>4346</v>
      </c>
      <c r="I57" s="128">
        <f t="shared" si="9"/>
        <v>3387</v>
      </c>
      <c r="J57" s="173">
        <f t="shared" si="10"/>
        <v>4741</v>
      </c>
      <c r="L57" s="82" t="s">
        <v>107</v>
      </c>
      <c r="N57" s="254">
        <f t="shared" si="11"/>
        <v>60</v>
      </c>
    </row>
    <row r="58" spans="2:14" s="5" customFormat="1">
      <c r="B58" s="137" t="s">
        <v>111</v>
      </c>
      <c r="C58" s="84">
        <v>33017627</v>
      </c>
      <c r="D58" s="175">
        <v>31401</v>
      </c>
      <c r="E58" s="90">
        <v>0.35</v>
      </c>
      <c r="F58" s="283">
        <f t="shared" si="6"/>
        <v>4226</v>
      </c>
      <c r="G58" s="86">
        <f t="shared" si="7"/>
        <v>3651</v>
      </c>
      <c r="H58" s="95">
        <f t="shared" si="8"/>
        <v>5234</v>
      </c>
      <c r="I58" s="128">
        <f t="shared" si="9"/>
        <v>4078</v>
      </c>
      <c r="J58" s="173">
        <f t="shared" si="10"/>
        <v>5709</v>
      </c>
      <c r="L58" s="82" t="s">
        <v>105</v>
      </c>
      <c r="N58" s="254">
        <f t="shared" si="11"/>
        <v>61</v>
      </c>
    </row>
    <row r="59" spans="2:14" s="5" customFormat="1">
      <c r="B59" s="137" t="s">
        <v>112</v>
      </c>
      <c r="C59" s="84">
        <v>33017628</v>
      </c>
      <c r="D59" s="175">
        <v>45561</v>
      </c>
      <c r="E59" s="90">
        <v>0.35</v>
      </c>
      <c r="F59" s="283">
        <f t="shared" si="6"/>
        <v>6132</v>
      </c>
      <c r="G59" s="86">
        <f t="shared" si="7"/>
        <v>5298</v>
      </c>
      <c r="H59" s="95">
        <f t="shared" si="8"/>
        <v>7594</v>
      </c>
      <c r="I59" s="128">
        <f t="shared" si="9"/>
        <v>5917</v>
      </c>
      <c r="J59" s="173">
        <f t="shared" si="10"/>
        <v>8284</v>
      </c>
      <c r="L59" s="82" t="s">
        <v>105</v>
      </c>
      <c r="N59" s="254">
        <f t="shared" si="11"/>
        <v>61</v>
      </c>
    </row>
    <row r="60" spans="2:14" s="5" customFormat="1">
      <c r="B60" s="137" t="s">
        <v>113</v>
      </c>
      <c r="C60" s="84">
        <v>33017629</v>
      </c>
      <c r="D60" s="175" t="s">
        <v>84</v>
      </c>
      <c r="E60" s="90">
        <v>0.35</v>
      </c>
      <c r="F60" s="86" t="s">
        <v>84</v>
      </c>
      <c r="G60" s="86" t="s">
        <v>84</v>
      </c>
      <c r="H60" s="86" t="s">
        <v>84</v>
      </c>
      <c r="I60" s="86" t="s">
        <v>84</v>
      </c>
      <c r="J60" s="86" t="s">
        <v>84</v>
      </c>
      <c r="L60" s="82" t="s">
        <v>105</v>
      </c>
      <c r="N60" s="254">
        <f t="shared" si="11"/>
        <v>64</v>
      </c>
    </row>
    <row r="61" spans="2:14" s="5" customFormat="1">
      <c r="B61" s="8"/>
      <c r="C61" s="16"/>
      <c r="D61" s="330"/>
      <c r="E61" s="329"/>
      <c r="F61" s="73"/>
      <c r="G61" s="63"/>
      <c r="H61" s="78"/>
      <c r="I61" s="79"/>
      <c r="J61" s="79"/>
    </row>
    <row r="62" spans="2:14" s="5" customFormat="1" ht="21">
      <c r="B62" s="340" t="s">
        <v>114</v>
      </c>
      <c r="C62" s="341"/>
      <c r="D62" s="341"/>
      <c r="E62" s="341"/>
      <c r="F62" s="341"/>
      <c r="G62" s="341"/>
      <c r="H62" s="341"/>
      <c r="I62" s="341"/>
      <c r="J62" s="342"/>
      <c r="L62" s="82"/>
      <c r="N62" s="82"/>
    </row>
    <row r="63" spans="2:14" s="5" customFormat="1" ht="64.900000000000006" customHeight="1">
      <c r="B63" s="343" t="s">
        <v>115</v>
      </c>
      <c r="C63" s="344"/>
      <c r="D63" s="344"/>
      <c r="E63" s="344"/>
      <c r="F63" s="344"/>
      <c r="G63" s="344"/>
      <c r="H63" s="344"/>
      <c r="I63" s="344"/>
      <c r="J63" s="345"/>
      <c r="L63" s="82"/>
      <c r="N63" s="82"/>
    </row>
    <row r="64" spans="2:14" s="5" customFormat="1">
      <c r="B64" s="137" t="s">
        <v>116</v>
      </c>
      <c r="C64" s="84">
        <v>33017670</v>
      </c>
      <c r="D64" s="175">
        <v>8474</v>
      </c>
      <c r="E64" s="90">
        <v>0.35</v>
      </c>
      <c r="F64" s="283">
        <f t="shared" ref="F64:F77" si="12">ROUND(D64/$F$6,0)</f>
        <v>1141</v>
      </c>
      <c r="G64" s="86">
        <f t="shared" ref="G64:G77" si="13">ROUND(D64/$G$6,0)</f>
        <v>985</v>
      </c>
      <c r="H64" s="95">
        <f t="shared" ref="H64:H77" si="14">ROUND(D64/$H$6,0)</f>
        <v>1412</v>
      </c>
      <c r="I64" s="128">
        <f t="shared" ref="I64:I77" si="15">ROUND(D64/$I$6,0)</f>
        <v>1101</v>
      </c>
      <c r="J64" s="173">
        <f t="shared" ref="J64:J77" si="16">ROUND(D64/$J$6,0)</f>
        <v>1541</v>
      </c>
      <c r="L64" s="82" t="s">
        <v>117</v>
      </c>
      <c r="N64" s="254">
        <f t="shared" ref="N64:N78" si="17">LEN(B64)</f>
        <v>54</v>
      </c>
    </row>
    <row r="65" spans="2:14" s="5" customFormat="1">
      <c r="B65" s="137" t="s">
        <v>118</v>
      </c>
      <c r="C65" s="84">
        <v>33017671</v>
      </c>
      <c r="D65" s="175">
        <v>10308</v>
      </c>
      <c r="E65" s="90">
        <v>0.35</v>
      </c>
      <c r="F65" s="283">
        <f t="shared" si="12"/>
        <v>1387</v>
      </c>
      <c r="G65" s="86">
        <f t="shared" si="13"/>
        <v>1199</v>
      </c>
      <c r="H65" s="95">
        <f t="shared" si="14"/>
        <v>1718</v>
      </c>
      <c r="I65" s="128">
        <f t="shared" si="15"/>
        <v>1339</v>
      </c>
      <c r="J65" s="173">
        <f t="shared" si="16"/>
        <v>1874</v>
      </c>
      <c r="L65" s="82" t="s">
        <v>117</v>
      </c>
      <c r="N65" s="254">
        <f t="shared" si="17"/>
        <v>54</v>
      </c>
    </row>
    <row r="66" spans="2:14" s="5" customFormat="1">
      <c r="B66" s="137" t="s">
        <v>119</v>
      </c>
      <c r="C66" s="84">
        <v>33017672</v>
      </c>
      <c r="D66" s="175">
        <v>13292</v>
      </c>
      <c r="E66" s="90">
        <v>0.35</v>
      </c>
      <c r="F66" s="283">
        <f t="shared" si="12"/>
        <v>1789</v>
      </c>
      <c r="G66" s="86">
        <f t="shared" si="13"/>
        <v>1546</v>
      </c>
      <c r="H66" s="95">
        <f t="shared" si="14"/>
        <v>2215</v>
      </c>
      <c r="I66" s="128">
        <f t="shared" si="15"/>
        <v>1726</v>
      </c>
      <c r="J66" s="173">
        <f t="shared" si="16"/>
        <v>2417</v>
      </c>
      <c r="L66" s="82" t="s">
        <v>117</v>
      </c>
      <c r="N66" s="254">
        <f t="shared" si="17"/>
        <v>54</v>
      </c>
    </row>
    <row r="67" spans="2:14" s="5" customFormat="1">
      <c r="B67" s="137" t="s">
        <v>120</v>
      </c>
      <c r="C67" s="84">
        <v>33017673</v>
      </c>
      <c r="D67" s="175">
        <v>15193</v>
      </c>
      <c r="E67" s="90">
        <v>0.35</v>
      </c>
      <c r="F67" s="283">
        <f t="shared" si="12"/>
        <v>2045</v>
      </c>
      <c r="G67" s="86">
        <f t="shared" si="13"/>
        <v>1767</v>
      </c>
      <c r="H67" s="95">
        <f t="shared" si="14"/>
        <v>2532</v>
      </c>
      <c r="I67" s="128">
        <f t="shared" si="15"/>
        <v>1973</v>
      </c>
      <c r="J67" s="173">
        <f t="shared" si="16"/>
        <v>2762</v>
      </c>
      <c r="L67" s="82" t="s">
        <v>117</v>
      </c>
      <c r="N67" s="254">
        <f t="shared" si="17"/>
        <v>54</v>
      </c>
    </row>
    <row r="68" spans="2:14" s="5" customFormat="1">
      <c r="B68" s="137" t="s">
        <v>121</v>
      </c>
      <c r="C68" s="84">
        <v>33017674</v>
      </c>
      <c r="D68" s="175">
        <v>17622</v>
      </c>
      <c r="E68" s="90">
        <v>0.35</v>
      </c>
      <c r="F68" s="283">
        <f t="shared" si="12"/>
        <v>2372</v>
      </c>
      <c r="G68" s="86">
        <f t="shared" si="13"/>
        <v>2049</v>
      </c>
      <c r="H68" s="95">
        <f t="shared" si="14"/>
        <v>2937</v>
      </c>
      <c r="I68" s="128">
        <f t="shared" si="15"/>
        <v>2289</v>
      </c>
      <c r="J68" s="173">
        <f t="shared" si="16"/>
        <v>3204</v>
      </c>
      <c r="L68" s="82" t="s">
        <v>117</v>
      </c>
      <c r="N68" s="254">
        <f t="shared" si="17"/>
        <v>55</v>
      </c>
    </row>
    <row r="69" spans="2:14" s="5" customFormat="1">
      <c r="B69" s="137" t="s">
        <v>122</v>
      </c>
      <c r="C69" s="89">
        <v>33017680</v>
      </c>
      <c r="D69" s="175">
        <v>19426</v>
      </c>
      <c r="E69" s="90">
        <v>0.35</v>
      </c>
      <c r="F69" s="283">
        <f t="shared" si="12"/>
        <v>2615</v>
      </c>
      <c r="G69" s="86">
        <f t="shared" si="13"/>
        <v>2259</v>
      </c>
      <c r="H69" s="95">
        <f t="shared" si="14"/>
        <v>3238</v>
      </c>
      <c r="I69" s="128">
        <f t="shared" si="15"/>
        <v>2523</v>
      </c>
      <c r="J69" s="173">
        <f t="shared" si="16"/>
        <v>3532</v>
      </c>
      <c r="L69" s="82" t="s">
        <v>117</v>
      </c>
      <c r="N69" s="254">
        <f t="shared" si="17"/>
        <v>55</v>
      </c>
    </row>
    <row r="70" spans="2:14" s="5" customFormat="1">
      <c r="B70" s="137" t="s">
        <v>123</v>
      </c>
      <c r="C70" s="89">
        <v>33017681</v>
      </c>
      <c r="D70" s="175">
        <v>21228</v>
      </c>
      <c r="E70" s="90">
        <v>0.35</v>
      </c>
      <c r="F70" s="283">
        <f t="shared" si="12"/>
        <v>2857</v>
      </c>
      <c r="G70" s="86">
        <f t="shared" si="13"/>
        <v>2468</v>
      </c>
      <c r="H70" s="95">
        <f t="shared" si="14"/>
        <v>3538</v>
      </c>
      <c r="I70" s="128">
        <f t="shared" si="15"/>
        <v>2757</v>
      </c>
      <c r="J70" s="173">
        <f t="shared" si="16"/>
        <v>3860</v>
      </c>
      <c r="L70" s="82" t="s">
        <v>117</v>
      </c>
      <c r="N70" s="254">
        <f t="shared" si="17"/>
        <v>55</v>
      </c>
    </row>
    <row r="71" spans="2:14" s="5" customFormat="1" ht="16.5" customHeight="1">
      <c r="B71" s="137" t="s">
        <v>124</v>
      </c>
      <c r="C71" s="89">
        <v>33017675</v>
      </c>
      <c r="D71" s="175">
        <v>23034</v>
      </c>
      <c r="E71" s="90">
        <v>0.35</v>
      </c>
      <c r="F71" s="283">
        <f t="shared" si="12"/>
        <v>3100</v>
      </c>
      <c r="G71" s="86">
        <f t="shared" si="13"/>
        <v>2678</v>
      </c>
      <c r="H71" s="95">
        <f t="shared" si="14"/>
        <v>3839</v>
      </c>
      <c r="I71" s="128">
        <f t="shared" si="15"/>
        <v>2991</v>
      </c>
      <c r="J71" s="173">
        <f t="shared" si="16"/>
        <v>4188</v>
      </c>
      <c r="L71" s="82" t="s">
        <v>117</v>
      </c>
      <c r="N71" s="254">
        <f t="shared" si="17"/>
        <v>55</v>
      </c>
    </row>
    <row r="72" spans="2:14" s="5" customFormat="1">
      <c r="B72" s="137" t="s">
        <v>125</v>
      </c>
      <c r="C72" s="89">
        <v>33017682</v>
      </c>
      <c r="D72" s="175">
        <v>24298</v>
      </c>
      <c r="E72" s="90">
        <v>0.35</v>
      </c>
      <c r="F72" s="283">
        <f t="shared" si="12"/>
        <v>3270</v>
      </c>
      <c r="G72" s="86">
        <f t="shared" si="13"/>
        <v>2825</v>
      </c>
      <c r="H72" s="95">
        <f t="shared" si="14"/>
        <v>4050</v>
      </c>
      <c r="I72" s="128">
        <f t="shared" si="15"/>
        <v>3156</v>
      </c>
      <c r="J72" s="173">
        <f t="shared" si="16"/>
        <v>4418</v>
      </c>
      <c r="L72" s="82" t="s">
        <v>75</v>
      </c>
      <c r="N72" s="254">
        <f t="shared" si="17"/>
        <v>55</v>
      </c>
    </row>
    <row r="73" spans="2:14" s="5" customFormat="1">
      <c r="B73" s="137" t="s">
        <v>126</v>
      </c>
      <c r="C73" s="89">
        <v>33017683</v>
      </c>
      <c r="D73" s="175">
        <v>26691</v>
      </c>
      <c r="E73" s="90">
        <v>0.35</v>
      </c>
      <c r="F73" s="283">
        <f t="shared" si="12"/>
        <v>3592</v>
      </c>
      <c r="G73" s="86">
        <f t="shared" si="13"/>
        <v>3104</v>
      </c>
      <c r="H73" s="95">
        <f t="shared" si="14"/>
        <v>4449</v>
      </c>
      <c r="I73" s="128">
        <f t="shared" si="15"/>
        <v>3466</v>
      </c>
      <c r="J73" s="173">
        <f t="shared" si="16"/>
        <v>4853</v>
      </c>
      <c r="L73" s="82" t="s">
        <v>75</v>
      </c>
      <c r="N73" s="254">
        <f t="shared" si="17"/>
        <v>55</v>
      </c>
    </row>
    <row r="74" spans="2:14" s="5" customFormat="1">
      <c r="B74" s="137" t="s">
        <v>127</v>
      </c>
      <c r="C74" s="89">
        <v>33017676</v>
      </c>
      <c r="D74" s="175">
        <v>29353</v>
      </c>
      <c r="E74" s="90">
        <v>0.35</v>
      </c>
      <c r="F74" s="283">
        <f t="shared" si="12"/>
        <v>3951</v>
      </c>
      <c r="G74" s="86">
        <f t="shared" si="13"/>
        <v>3413</v>
      </c>
      <c r="H74" s="95">
        <f t="shared" si="14"/>
        <v>4892</v>
      </c>
      <c r="I74" s="128">
        <f t="shared" si="15"/>
        <v>3812</v>
      </c>
      <c r="J74" s="173">
        <f t="shared" si="16"/>
        <v>5337</v>
      </c>
      <c r="L74" s="82" t="s">
        <v>105</v>
      </c>
      <c r="N74" s="254">
        <f t="shared" si="17"/>
        <v>55</v>
      </c>
    </row>
    <row r="75" spans="2:14" s="5" customFormat="1">
      <c r="B75" s="137" t="s">
        <v>128</v>
      </c>
      <c r="C75" s="89">
        <v>33017684</v>
      </c>
      <c r="D75" s="175">
        <v>39714</v>
      </c>
      <c r="E75" s="90">
        <v>0.35</v>
      </c>
      <c r="F75" s="283">
        <f t="shared" si="12"/>
        <v>5345</v>
      </c>
      <c r="G75" s="86">
        <f t="shared" si="13"/>
        <v>4618</v>
      </c>
      <c r="H75" s="95">
        <f t="shared" si="14"/>
        <v>6619</v>
      </c>
      <c r="I75" s="128">
        <f t="shared" si="15"/>
        <v>5158</v>
      </c>
      <c r="J75" s="173">
        <f t="shared" si="16"/>
        <v>7221</v>
      </c>
      <c r="L75" s="82" t="s">
        <v>75</v>
      </c>
      <c r="N75" s="254">
        <f t="shared" si="17"/>
        <v>55</v>
      </c>
    </row>
    <row r="76" spans="2:14" s="5" customFormat="1">
      <c r="B76" s="137" t="s">
        <v>129</v>
      </c>
      <c r="C76" s="89">
        <v>33017677</v>
      </c>
      <c r="D76" s="175">
        <v>42664</v>
      </c>
      <c r="E76" s="90">
        <v>0.35</v>
      </c>
      <c r="F76" s="283">
        <f t="shared" si="12"/>
        <v>5742</v>
      </c>
      <c r="G76" s="86">
        <f t="shared" si="13"/>
        <v>4961</v>
      </c>
      <c r="H76" s="95">
        <f t="shared" si="14"/>
        <v>7111</v>
      </c>
      <c r="I76" s="128">
        <f t="shared" si="15"/>
        <v>5541</v>
      </c>
      <c r="J76" s="173">
        <f t="shared" si="16"/>
        <v>7757</v>
      </c>
      <c r="L76" s="82" t="s">
        <v>117</v>
      </c>
      <c r="N76" s="254">
        <f t="shared" si="17"/>
        <v>56</v>
      </c>
    </row>
    <row r="77" spans="2:14" s="5" customFormat="1">
      <c r="B77" s="137" t="s">
        <v>130</v>
      </c>
      <c r="C77" s="84">
        <v>33017678</v>
      </c>
      <c r="D77" s="175">
        <v>60364</v>
      </c>
      <c r="E77" s="90">
        <v>0.35</v>
      </c>
      <c r="F77" s="283">
        <f t="shared" si="12"/>
        <v>8124</v>
      </c>
      <c r="G77" s="86">
        <f t="shared" si="13"/>
        <v>7019</v>
      </c>
      <c r="H77" s="95">
        <f t="shared" si="14"/>
        <v>10061</v>
      </c>
      <c r="I77" s="128">
        <f t="shared" si="15"/>
        <v>7839</v>
      </c>
      <c r="J77" s="173">
        <f t="shared" si="16"/>
        <v>10975</v>
      </c>
      <c r="L77" s="82" t="s">
        <v>117</v>
      </c>
      <c r="N77" s="254">
        <f t="shared" si="17"/>
        <v>56</v>
      </c>
    </row>
    <row r="78" spans="2:14" s="5" customFormat="1">
      <c r="B78" s="137" t="s">
        <v>131</v>
      </c>
      <c r="C78" s="84">
        <v>33017679</v>
      </c>
      <c r="D78" s="175" t="s">
        <v>84</v>
      </c>
      <c r="E78" s="90">
        <v>0.35</v>
      </c>
      <c r="F78" s="86" t="s">
        <v>84</v>
      </c>
      <c r="G78" s="86" t="s">
        <v>84</v>
      </c>
      <c r="H78" s="86" t="s">
        <v>84</v>
      </c>
      <c r="I78" s="86" t="s">
        <v>84</v>
      </c>
      <c r="J78" s="86" t="s">
        <v>84</v>
      </c>
      <c r="L78" s="82" t="s">
        <v>117</v>
      </c>
      <c r="N78" s="254">
        <f t="shared" si="17"/>
        <v>59</v>
      </c>
    </row>
    <row r="79" spans="2:14" s="5" customFormat="1">
      <c r="B79" s="8"/>
      <c r="C79" s="16"/>
      <c r="D79" s="330"/>
      <c r="E79" s="329"/>
      <c r="F79" s="73"/>
      <c r="G79" s="63"/>
      <c r="H79" s="78"/>
      <c r="I79" s="79"/>
      <c r="J79" s="79"/>
    </row>
    <row r="80" spans="2:14" s="5" customFormat="1" ht="31.15">
      <c r="B80" s="123" t="s">
        <v>132</v>
      </c>
      <c r="C80" s="16"/>
      <c r="D80" s="49"/>
      <c r="E80" s="37"/>
      <c r="F80" s="73"/>
      <c r="G80" s="63"/>
      <c r="H80" s="78"/>
      <c r="I80" s="77"/>
      <c r="J80" s="77"/>
    </row>
    <row r="81" spans="2:14" s="5" customFormat="1" ht="21">
      <c r="B81" s="340" t="s">
        <v>133</v>
      </c>
      <c r="C81" s="341"/>
      <c r="D81" s="341"/>
      <c r="E81" s="341"/>
      <c r="F81" s="341"/>
      <c r="G81" s="341"/>
      <c r="H81" s="341"/>
      <c r="I81" s="341"/>
      <c r="J81" s="342"/>
      <c r="L81" s="82"/>
      <c r="N81" s="82"/>
    </row>
    <row r="82" spans="2:14" s="5" customFormat="1" ht="51" customHeight="1">
      <c r="B82" s="343" t="s">
        <v>134</v>
      </c>
      <c r="C82" s="344"/>
      <c r="D82" s="344"/>
      <c r="E82" s="344"/>
      <c r="F82" s="344"/>
      <c r="G82" s="344"/>
      <c r="H82" s="344"/>
      <c r="I82" s="344"/>
      <c r="J82" s="345"/>
      <c r="L82" s="82"/>
      <c r="N82" s="82"/>
    </row>
    <row r="83" spans="2:14" s="5" customFormat="1">
      <c r="B83" s="137" t="s">
        <v>135</v>
      </c>
      <c r="C83" s="89">
        <v>33014710</v>
      </c>
      <c r="D83" s="175">
        <v>31500</v>
      </c>
      <c r="E83" s="90">
        <v>0.35</v>
      </c>
      <c r="F83" s="283">
        <f>ROUND(D83/$F$6,0)</f>
        <v>4240</v>
      </c>
      <c r="G83" s="86">
        <f>ROUND(D83/$G$6,0)</f>
        <v>3663</v>
      </c>
      <c r="H83" s="95">
        <f>ROUND(D83/$H$6,0)</f>
        <v>5250</v>
      </c>
      <c r="I83" s="128">
        <f>ROUND(D83/$I$6,0)</f>
        <v>4091</v>
      </c>
      <c r="J83" s="173">
        <f>ROUND(D83/$J$6,0)</f>
        <v>5727</v>
      </c>
      <c r="L83" s="82" t="s">
        <v>97</v>
      </c>
      <c r="N83" s="254">
        <f t="shared" ref="N83:N88" si="18">LEN(B83)</f>
        <v>52</v>
      </c>
    </row>
    <row r="84" spans="2:14" s="5" customFormat="1">
      <c r="B84" s="137" t="s">
        <v>136</v>
      </c>
      <c r="C84" s="89">
        <v>33014725</v>
      </c>
      <c r="D84" s="175">
        <v>47250</v>
      </c>
      <c r="E84" s="90">
        <v>0.35</v>
      </c>
      <c r="F84" s="283">
        <f>ROUND(D84/$F$6,0)</f>
        <v>6359</v>
      </c>
      <c r="G84" s="86">
        <f>ROUND(D84/$G$6,0)</f>
        <v>5494</v>
      </c>
      <c r="H84" s="95">
        <f>ROUND(D84/$H$6,0)</f>
        <v>7875</v>
      </c>
      <c r="I84" s="128">
        <f>ROUND(D84/$I$6,0)</f>
        <v>6136</v>
      </c>
      <c r="J84" s="173">
        <f>ROUND(D84/$J$6,0)</f>
        <v>8591</v>
      </c>
      <c r="L84" s="82" t="s">
        <v>97</v>
      </c>
      <c r="N84" s="254">
        <f t="shared" si="18"/>
        <v>52</v>
      </c>
    </row>
    <row r="85" spans="2:14" s="5" customFormat="1">
      <c r="B85" s="137" t="s">
        <v>137</v>
      </c>
      <c r="C85" s="89">
        <v>33014750</v>
      </c>
      <c r="D85" s="175">
        <v>63000</v>
      </c>
      <c r="E85" s="90">
        <v>0.35</v>
      </c>
      <c r="F85" s="283">
        <f>ROUND(D85/$F$6,0)</f>
        <v>8479</v>
      </c>
      <c r="G85" s="86">
        <f>ROUND(D85/$G$6,0)</f>
        <v>7326</v>
      </c>
      <c r="H85" s="95">
        <f>ROUND(D85/$H$6,0)</f>
        <v>10500</v>
      </c>
      <c r="I85" s="128">
        <f>ROUND(D85/$I$6,0)</f>
        <v>8182</v>
      </c>
      <c r="J85" s="173">
        <f>ROUND(D85/$J$6,0)</f>
        <v>11455</v>
      </c>
      <c r="L85" s="82" t="s">
        <v>97</v>
      </c>
      <c r="N85" s="254">
        <f t="shared" si="18"/>
        <v>52</v>
      </c>
    </row>
    <row r="86" spans="2:14" s="5" customFormat="1">
      <c r="B86" s="137" t="s">
        <v>138</v>
      </c>
      <c r="C86" s="89">
        <v>33014760</v>
      </c>
      <c r="D86" s="175">
        <v>84000</v>
      </c>
      <c r="E86" s="90">
        <v>0.35</v>
      </c>
      <c r="F86" s="283">
        <f>ROUND(D86/$F$6,0)</f>
        <v>11306</v>
      </c>
      <c r="G86" s="86">
        <f>ROUND(D86/$G$6,0)</f>
        <v>9767</v>
      </c>
      <c r="H86" s="95">
        <f>ROUND(D86/$H$6,0)</f>
        <v>14000</v>
      </c>
      <c r="I86" s="128">
        <f>ROUND(D86/$I$6,0)</f>
        <v>10909</v>
      </c>
      <c r="J86" s="173">
        <f>ROUND(D86/$J$6,0)</f>
        <v>15273</v>
      </c>
      <c r="L86" s="82" t="s">
        <v>97</v>
      </c>
      <c r="N86" s="254">
        <f t="shared" si="18"/>
        <v>53</v>
      </c>
    </row>
    <row r="87" spans="2:14" s="5" customFormat="1">
      <c r="B87" s="137" t="s">
        <v>139</v>
      </c>
      <c r="C87" s="89">
        <v>33014770</v>
      </c>
      <c r="D87" s="175">
        <v>94500</v>
      </c>
      <c r="E87" s="90">
        <v>0.35</v>
      </c>
      <c r="F87" s="283">
        <f>ROUND(D87/$F$6,0)</f>
        <v>12719</v>
      </c>
      <c r="G87" s="86">
        <f>ROUND(D87/$G$6,0)</f>
        <v>10988</v>
      </c>
      <c r="H87" s="95">
        <f>ROUND(D87/$H$6,0)</f>
        <v>15750</v>
      </c>
      <c r="I87" s="128">
        <f>ROUND(D87/$I$6,0)</f>
        <v>12273</v>
      </c>
      <c r="J87" s="173">
        <f>ROUND(D87/$J$6,0)</f>
        <v>17182</v>
      </c>
      <c r="L87" s="82" t="s">
        <v>97</v>
      </c>
      <c r="N87" s="254">
        <f t="shared" si="18"/>
        <v>53</v>
      </c>
    </row>
    <row r="88" spans="2:14" s="5" customFormat="1">
      <c r="B88" s="137" t="s">
        <v>140</v>
      </c>
      <c r="C88" s="89">
        <v>33014790</v>
      </c>
      <c r="D88" s="175" t="s">
        <v>84</v>
      </c>
      <c r="E88" s="90">
        <v>0.35</v>
      </c>
      <c r="F88" s="86" t="s">
        <v>84</v>
      </c>
      <c r="G88" s="86" t="s">
        <v>84</v>
      </c>
      <c r="H88" s="86" t="s">
        <v>84</v>
      </c>
      <c r="I88" s="86" t="s">
        <v>84</v>
      </c>
      <c r="J88" s="86" t="s">
        <v>84</v>
      </c>
      <c r="L88" s="82" t="s">
        <v>97</v>
      </c>
      <c r="N88" s="254">
        <f t="shared" si="18"/>
        <v>57</v>
      </c>
    </row>
    <row r="89" spans="2:14" s="5" customFormat="1">
      <c r="B89" s="8"/>
      <c r="C89" s="16"/>
      <c r="D89" s="49"/>
      <c r="E89" s="37"/>
      <c r="F89" s="73"/>
      <c r="G89" s="63"/>
      <c r="H89" s="78"/>
      <c r="I89" s="77"/>
      <c r="J89" s="77"/>
    </row>
    <row r="90" spans="2:14" s="5" customFormat="1" ht="21">
      <c r="B90" s="340" t="s">
        <v>141</v>
      </c>
      <c r="C90" s="341"/>
      <c r="D90" s="341"/>
      <c r="E90" s="341"/>
      <c r="F90" s="341"/>
      <c r="G90" s="341"/>
      <c r="H90" s="341"/>
      <c r="I90" s="341"/>
      <c r="J90" s="342"/>
      <c r="L90" s="82"/>
      <c r="N90" s="82"/>
    </row>
    <row r="91" spans="2:14" s="5" customFormat="1" ht="66.75" customHeight="1">
      <c r="B91" s="343" t="s">
        <v>142</v>
      </c>
      <c r="C91" s="344"/>
      <c r="D91" s="344"/>
      <c r="E91" s="344"/>
      <c r="F91" s="344"/>
      <c r="G91" s="344"/>
      <c r="H91" s="344"/>
      <c r="I91" s="344"/>
      <c r="J91" s="345"/>
      <c r="L91" s="82"/>
      <c r="N91" s="82"/>
    </row>
    <row r="92" spans="2:14" s="5" customFormat="1">
      <c r="B92" s="194" t="s">
        <v>143</v>
      </c>
      <c r="C92" s="195">
        <v>33016724</v>
      </c>
      <c r="D92" s="175">
        <v>4005</v>
      </c>
      <c r="E92" s="196">
        <v>0.35</v>
      </c>
      <c r="F92" s="283">
        <f t="shared" ref="F92:F105" si="19">ROUND(D92/$F$6,0)</f>
        <v>539</v>
      </c>
      <c r="G92" s="86">
        <f t="shared" ref="G92:G105" si="20">ROUND(D92/$G$6,0)</f>
        <v>466</v>
      </c>
      <c r="H92" s="95">
        <f t="shared" ref="H92:H105" si="21">ROUND(D92/$H$6,0)</f>
        <v>668</v>
      </c>
      <c r="I92" s="128">
        <f t="shared" ref="I92:I105" si="22">ROUND(D92/$I$6,0)</f>
        <v>520</v>
      </c>
      <c r="J92" s="173">
        <f t="shared" ref="J92:J105" si="23">ROUND(D92/$J$6,0)</f>
        <v>728</v>
      </c>
      <c r="L92" s="82" t="s">
        <v>144</v>
      </c>
      <c r="N92" s="254">
        <f t="shared" ref="N92:N105" si="24">LEN(B92)</f>
        <v>67</v>
      </c>
    </row>
    <row r="93" spans="2:14" s="5" customFormat="1">
      <c r="B93" s="194" t="s">
        <v>145</v>
      </c>
      <c r="C93" s="195">
        <v>33016725</v>
      </c>
      <c r="D93" s="175">
        <v>9511.875</v>
      </c>
      <c r="E93" s="196">
        <v>0.35</v>
      </c>
      <c r="F93" s="283">
        <f t="shared" si="19"/>
        <v>1280</v>
      </c>
      <c r="G93" s="86">
        <f t="shared" si="20"/>
        <v>1106</v>
      </c>
      <c r="H93" s="95">
        <f t="shared" si="21"/>
        <v>1585</v>
      </c>
      <c r="I93" s="128">
        <f t="shared" si="22"/>
        <v>1235</v>
      </c>
      <c r="J93" s="173">
        <f t="shared" si="23"/>
        <v>1729</v>
      </c>
      <c r="L93" s="82" t="s">
        <v>144</v>
      </c>
      <c r="N93" s="254">
        <f t="shared" si="24"/>
        <v>67</v>
      </c>
    </row>
    <row r="94" spans="2:14" s="5" customFormat="1">
      <c r="B94" s="194" t="s">
        <v>146</v>
      </c>
      <c r="C94" s="195">
        <v>33016726</v>
      </c>
      <c r="D94" s="175">
        <v>18022.5</v>
      </c>
      <c r="E94" s="196">
        <v>0.35</v>
      </c>
      <c r="F94" s="283">
        <f t="shared" si="19"/>
        <v>2426</v>
      </c>
      <c r="G94" s="86">
        <f t="shared" si="20"/>
        <v>2096</v>
      </c>
      <c r="H94" s="95">
        <f t="shared" si="21"/>
        <v>3004</v>
      </c>
      <c r="I94" s="128">
        <f t="shared" si="22"/>
        <v>2341</v>
      </c>
      <c r="J94" s="173">
        <f t="shared" si="23"/>
        <v>3277</v>
      </c>
      <c r="L94" s="82" t="s">
        <v>144</v>
      </c>
      <c r="N94" s="254">
        <f t="shared" si="24"/>
        <v>67</v>
      </c>
    </row>
    <row r="95" spans="2:14" s="5" customFormat="1">
      <c r="B95" s="194" t="s">
        <v>147</v>
      </c>
      <c r="C95" s="195">
        <v>33016732</v>
      </c>
      <c r="D95" s="175">
        <v>24030</v>
      </c>
      <c r="E95" s="196">
        <v>0.35</v>
      </c>
      <c r="F95" s="283">
        <f t="shared" si="19"/>
        <v>3234</v>
      </c>
      <c r="G95" s="86">
        <f t="shared" si="20"/>
        <v>2794</v>
      </c>
      <c r="H95" s="95">
        <f t="shared" si="21"/>
        <v>4005</v>
      </c>
      <c r="I95" s="128">
        <f t="shared" si="22"/>
        <v>3121</v>
      </c>
      <c r="J95" s="173">
        <f t="shared" si="23"/>
        <v>4369</v>
      </c>
      <c r="L95" s="82" t="s">
        <v>107</v>
      </c>
      <c r="N95" s="254">
        <f t="shared" si="24"/>
        <v>67</v>
      </c>
    </row>
    <row r="96" spans="2:14" s="5" customFormat="1">
      <c r="B96" s="194" t="s">
        <v>148</v>
      </c>
      <c r="C96" s="195">
        <v>33016727</v>
      </c>
      <c r="D96" s="175">
        <v>30037.5</v>
      </c>
      <c r="E96" s="196">
        <v>0.35</v>
      </c>
      <c r="F96" s="283">
        <f t="shared" si="19"/>
        <v>4043</v>
      </c>
      <c r="G96" s="86">
        <f t="shared" si="20"/>
        <v>3493</v>
      </c>
      <c r="H96" s="95">
        <f t="shared" si="21"/>
        <v>5006</v>
      </c>
      <c r="I96" s="128">
        <f t="shared" si="22"/>
        <v>3901</v>
      </c>
      <c r="J96" s="173">
        <f t="shared" si="23"/>
        <v>5461</v>
      </c>
      <c r="L96" s="82" t="s">
        <v>144</v>
      </c>
      <c r="N96" s="254">
        <f t="shared" si="24"/>
        <v>68</v>
      </c>
    </row>
    <row r="97" spans="2:14" s="5" customFormat="1">
      <c r="B97" s="194" t="s">
        <v>149</v>
      </c>
      <c r="C97" s="195">
        <v>33016733</v>
      </c>
      <c r="D97" s="175">
        <v>33041.25</v>
      </c>
      <c r="E97" s="196">
        <v>0.35</v>
      </c>
      <c r="F97" s="283">
        <f t="shared" si="19"/>
        <v>4447</v>
      </c>
      <c r="G97" s="86">
        <f t="shared" si="20"/>
        <v>3842</v>
      </c>
      <c r="H97" s="95">
        <f t="shared" si="21"/>
        <v>5507</v>
      </c>
      <c r="I97" s="128">
        <f t="shared" si="22"/>
        <v>4291</v>
      </c>
      <c r="J97" s="173">
        <f t="shared" si="23"/>
        <v>6008</v>
      </c>
      <c r="L97" s="82" t="s">
        <v>107</v>
      </c>
      <c r="N97" s="254">
        <f t="shared" si="24"/>
        <v>68</v>
      </c>
    </row>
    <row r="98" spans="2:14" s="5" customFormat="1">
      <c r="B98" s="194" t="s">
        <v>150</v>
      </c>
      <c r="C98" s="195">
        <v>33016734</v>
      </c>
      <c r="D98" s="175">
        <v>36045</v>
      </c>
      <c r="E98" s="196">
        <v>0.35</v>
      </c>
      <c r="F98" s="283">
        <f t="shared" si="19"/>
        <v>4851</v>
      </c>
      <c r="G98" s="86">
        <f t="shared" si="20"/>
        <v>4191</v>
      </c>
      <c r="H98" s="95">
        <f t="shared" si="21"/>
        <v>6008</v>
      </c>
      <c r="I98" s="128">
        <f t="shared" si="22"/>
        <v>4681</v>
      </c>
      <c r="J98" s="173">
        <f t="shared" si="23"/>
        <v>6554</v>
      </c>
      <c r="L98" s="82" t="s">
        <v>107</v>
      </c>
      <c r="N98" s="254">
        <f t="shared" si="24"/>
        <v>68</v>
      </c>
    </row>
    <row r="99" spans="2:14" s="5" customFormat="1">
      <c r="B99" s="194" t="s">
        <v>151</v>
      </c>
      <c r="C99" s="197">
        <v>33016728</v>
      </c>
      <c r="D99" s="175">
        <v>40050</v>
      </c>
      <c r="E99" s="196">
        <v>0.35</v>
      </c>
      <c r="F99" s="283">
        <f t="shared" si="19"/>
        <v>5390</v>
      </c>
      <c r="G99" s="86">
        <f t="shared" si="20"/>
        <v>4657</v>
      </c>
      <c r="H99" s="95">
        <f t="shared" si="21"/>
        <v>6675</v>
      </c>
      <c r="I99" s="128">
        <f t="shared" si="22"/>
        <v>5201</v>
      </c>
      <c r="J99" s="173">
        <f t="shared" si="23"/>
        <v>7282</v>
      </c>
      <c r="L99" s="82" t="s">
        <v>144</v>
      </c>
      <c r="N99" s="254">
        <f t="shared" si="24"/>
        <v>68</v>
      </c>
    </row>
    <row r="100" spans="2:14" s="5" customFormat="1">
      <c r="B100" s="194" t="s">
        <v>152</v>
      </c>
      <c r="C100" s="195">
        <v>33016735</v>
      </c>
      <c r="D100" s="175">
        <v>42052.5</v>
      </c>
      <c r="E100" s="196">
        <v>0.35</v>
      </c>
      <c r="F100" s="283">
        <f t="shared" si="19"/>
        <v>5660</v>
      </c>
      <c r="G100" s="86">
        <f t="shared" si="20"/>
        <v>4890</v>
      </c>
      <c r="H100" s="95">
        <f t="shared" si="21"/>
        <v>7009</v>
      </c>
      <c r="I100" s="128">
        <f t="shared" si="22"/>
        <v>5461</v>
      </c>
      <c r="J100" s="173">
        <f t="shared" si="23"/>
        <v>7646</v>
      </c>
      <c r="L100" s="82" t="s">
        <v>107</v>
      </c>
      <c r="N100" s="254">
        <f t="shared" si="24"/>
        <v>68</v>
      </c>
    </row>
    <row r="101" spans="2:14" s="5" customFormat="1">
      <c r="B101" s="194" t="s">
        <v>153</v>
      </c>
      <c r="C101" s="195">
        <v>33016736</v>
      </c>
      <c r="D101" s="175">
        <v>48060</v>
      </c>
      <c r="E101" s="196">
        <v>0.35</v>
      </c>
      <c r="F101" s="283">
        <f t="shared" si="19"/>
        <v>6468</v>
      </c>
      <c r="G101" s="86">
        <f t="shared" si="20"/>
        <v>5588</v>
      </c>
      <c r="H101" s="95">
        <f t="shared" si="21"/>
        <v>8010</v>
      </c>
      <c r="I101" s="128">
        <f t="shared" si="22"/>
        <v>6242</v>
      </c>
      <c r="J101" s="173">
        <f t="shared" si="23"/>
        <v>8738</v>
      </c>
      <c r="L101" s="82" t="s">
        <v>107</v>
      </c>
      <c r="N101" s="254">
        <f t="shared" si="24"/>
        <v>68</v>
      </c>
    </row>
    <row r="102" spans="2:14" s="5" customFormat="1">
      <c r="B102" s="194" t="s">
        <v>154</v>
      </c>
      <c r="C102" s="197">
        <v>33016729</v>
      </c>
      <c r="D102" s="175">
        <v>50062.5</v>
      </c>
      <c r="E102" s="196">
        <v>0.35</v>
      </c>
      <c r="F102" s="283">
        <f t="shared" si="19"/>
        <v>6738</v>
      </c>
      <c r="G102" s="86">
        <f t="shared" si="20"/>
        <v>5821</v>
      </c>
      <c r="H102" s="95">
        <f t="shared" si="21"/>
        <v>8344</v>
      </c>
      <c r="I102" s="128">
        <f t="shared" si="22"/>
        <v>6502</v>
      </c>
      <c r="J102" s="173">
        <f t="shared" si="23"/>
        <v>9102</v>
      </c>
      <c r="L102" s="82" t="s">
        <v>144</v>
      </c>
      <c r="N102" s="254">
        <f t="shared" si="24"/>
        <v>68</v>
      </c>
    </row>
    <row r="103" spans="2:14" s="5" customFormat="1">
      <c r="B103" s="194" t="s">
        <v>155</v>
      </c>
      <c r="C103" s="195">
        <v>33016737</v>
      </c>
      <c r="D103" s="175">
        <v>66082.5</v>
      </c>
      <c r="E103" s="196">
        <v>0.35</v>
      </c>
      <c r="F103" s="283">
        <f t="shared" si="19"/>
        <v>8894</v>
      </c>
      <c r="G103" s="86">
        <f t="shared" si="20"/>
        <v>7684</v>
      </c>
      <c r="H103" s="95">
        <f t="shared" si="21"/>
        <v>11014</v>
      </c>
      <c r="I103" s="128">
        <f t="shared" si="22"/>
        <v>8582</v>
      </c>
      <c r="J103" s="173">
        <f t="shared" si="23"/>
        <v>12015</v>
      </c>
      <c r="L103" s="82" t="s">
        <v>107</v>
      </c>
      <c r="N103" s="254">
        <f t="shared" si="24"/>
        <v>68</v>
      </c>
    </row>
    <row r="104" spans="2:14" s="5" customFormat="1">
      <c r="B104" s="194" t="s">
        <v>156</v>
      </c>
      <c r="C104" s="197">
        <v>33016730</v>
      </c>
      <c r="D104" s="175">
        <v>80100</v>
      </c>
      <c r="E104" s="196">
        <v>0.35</v>
      </c>
      <c r="F104" s="283">
        <f t="shared" si="19"/>
        <v>10781</v>
      </c>
      <c r="G104" s="86">
        <f t="shared" si="20"/>
        <v>9314</v>
      </c>
      <c r="H104" s="95">
        <f t="shared" si="21"/>
        <v>13350</v>
      </c>
      <c r="I104" s="128">
        <f t="shared" si="22"/>
        <v>10403</v>
      </c>
      <c r="J104" s="173">
        <f t="shared" si="23"/>
        <v>14564</v>
      </c>
      <c r="L104" s="82" t="s">
        <v>144</v>
      </c>
      <c r="N104" s="254">
        <f t="shared" si="24"/>
        <v>69</v>
      </c>
    </row>
    <row r="105" spans="2:14" s="5" customFormat="1">
      <c r="B105" s="194" t="s">
        <v>157</v>
      </c>
      <c r="C105" s="197">
        <v>33016731</v>
      </c>
      <c r="D105" s="175">
        <v>100125</v>
      </c>
      <c r="E105" s="196">
        <v>0.35</v>
      </c>
      <c r="F105" s="283">
        <f t="shared" si="19"/>
        <v>13476</v>
      </c>
      <c r="G105" s="86">
        <f t="shared" si="20"/>
        <v>11642</v>
      </c>
      <c r="H105" s="95">
        <f t="shared" si="21"/>
        <v>16688</v>
      </c>
      <c r="I105" s="128">
        <f t="shared" si="22"/>
        <v>13003</v>
      </c>
      <c r="J105" s="173">
        <f t="shared" si="23"/>
        <v>18205</v>
      </c>
      <c r="L105" s="82" t="s">
        <v>144</v>
      </c>
      <c r="N105" s="254">
        <f t="shared" si="24"/>
        <v>69</v>
      </c>
    </row>
    <row r="106" spans="2:14" s="5" customFormat="1">
      <c r="B106" s="8"/>
      <c r="C106" s="16"/>
      <c r="D106" s="83"/>
      <c r="E106" s="37"/>
      <c r="F106" s="97"/>
      <c r="G106" s="63"/>
      <c r="H106" s="76"/>
      <c r="I106" s="77"/>
      <c r="J106" s="77"/>
    </row>
    <row r="127" spans="2:10" s="5" customFormat="1">
      <c r="B127" s="8"/>
      <c r="C127" s="17"/>
      <c r="F127" s="51"/>
      <c r="G127" s="63"/>
      <c r="H127" s="63"/>
      <c r="I127" s="68"/>
      <c r="J127" s="68"/>
    </row>
    <row r="128" spans="2:10" s="5" customFormat="1">
      <c r="B128" s="8"/>
      <c r="C128" s="17"/>
      <c r="F128" s="51"/>
      <c r="G128" s="63"/>
      <c r="H128" s="63"/>
      <c r="I128" s="68"/>
      <c r="J128" s="68"/>
    </row>
    <row r="129" spans="2:10" s="5" customFormat="1">
      <c r="B129" s="8"/>
      <c r="C129" s="17"/>
      <c r="F129" s="51"/>
      <c r="G129" s="63"/>
      <c r="H129" s="63"/>
      <c r="I129" s="68"/>
      <c r="J129" s="68"/>
    </row>
    <row r="130" spans="2:10" s="5" customFormat="1">
      <c r="B130" s="8"/>
      <c r="C130" s="17"/>
      <c r="F130" s="51"/>
      <c r="G130" s="63"/>
      <c r="H130" s="63"/>
      <c r="I130" s="68"/>
      <c r="J130" s="68"/>
    </row>
    <row r="131" spans="2:10" s="5" customFormat="1">
      <c r="B131" s="8"/>
      <c r="C131" s="17"/>
      <c r="F131" s="51"/>
      <c r="G131" s="63"/>
      <c r="H131" s="63"/>
      <c r="I131" s="68"/>
      <c r="J131" s="68"/>
    </row>
    <row r="132" spans="2:10" s="5" customFormat="1">
      <c r="B132" s="8"/>
      <c r="C132" s="17"/>
      <c r="F132" s="51"/>
      <c r="G132" s="63"/>
      <c r="H132" s="63"/>
      <c r="I132" s="68"/>
      <c r="J132" s="68"/>
    </row>
    <row r="133" spans="2:10" s="5" customFormat="1">
      <c r="B133" s="8"/>
      <c r="C133" s="17"/>
      <c r="F133" s="51"/>
      <c r="G133" s="63"/>
      <c r="H133" s="63"/>
      <c r="I133" s="68"/>
      <c r="J133" s="68"/>
    </row>
    <row r="134" spans="2:10" s="5" customFormat="1">
      <c r="B134" s="8"/>
      <c r="C134" s="17"/>
      <c r="F134" s="51"/>
      <c r="G134" s="63"/>
      <c r="H134" s="63"/>
      <c r="I134" s="68"/>
      <c r="J134" s="68"/>
    </row>
    <row r="135" spans="2:10" s="5" customFormat="1">
      <c r="B135" s="8"/>
      <c r="C135" s="17"/>
      <c r="F135" s="51"/>
      <c r="G135" s="63"/>
      <c r="H135" s="63"/>
      <c r="I135" s="68"/>
      <c r="J135" s="68"/>
    </row>
    <row r="136" spans="2:10" s="5" customFormat="1">
      <c r="B136" s="8"/>
      <c r="C136" s="17"/>
      <c r="F136" s="51"/>
      <c r="H136" s="17"/>
      <c r="I136" s="30"/>
      <c r="J136" s="30"/>
    </row>
    <row r="137" spans="2:10" s="5" customFormat="1">
      <c r="B137" s="8"/>
      <c r="C137" s="17"/>
      <c r="F137" s="51"/>
      <c r="H137" s="17"/>
      <c r="I137" s="30"/>
      <c r="J137" s="30"/>
    </row>
    <row r="138" spans="2:10" s="5" customFormat="1">
      <c r="B138" s="8"/>
      <c r="C138" s="17"/>
      <c r="F138" s="51"/>
      <c r="H138" s="17"/>
      <c r="I138" s="20"/>
      <c r="J138" s="20"/>
    </row>
    <row r="139" spans="2:10" s="5" customFormat="1">
      <c r="B139" s="8"/>
      <c r="C139" s="17"/>
      <c r="F139" s="51"/>
      <c r="H139" s="17"/>
      <c r="I139" s="20"/>
      <c r="J139" s="20"/>
    </row>
    <row r="140" spans="2:10" s="5" customFormat="1">
      <c r="B140" s="8"/>
      <c r="C140" s="17"/>
      <c r="F140" s="51"/>
      <c r="H140" s="17"/>
      <c r="I140" s="20"/>
      <c r="J140" s="20"/>
    </row>
    <row r="141" spans="2:10" s="5" customFormat="1">
      <c r="B141" s="8"/>
      <c r="C141" s="17"/>
      <c r="F141" s="51"/>
      <c r="H141" s="17"/>
      <c r="I141" s="20"/>
      <c r="J141" s="20"/>
    </row>
    <row r="142" spans="2:10" s="5" customFormat="1">
      <c r="B142" s="8"/>
      <c r="C142" s="17"/>
      <c r="F142" s="51"/>
      <c r="H142" s="17"/>
      <c r="I142" s="20"/>
      <c r="J142" s="20"/>
    </row>
    <row r="143" spans="2:10" s="5" customFormat="1">
      <c r="B143" s="8"/>
      <c r="C143" s="17"/>
      <c r="F143" s="51"/>
      <c r="H143" s="17"/>
      <c r="I143" s="20"/>
      <c r="J143" s="20"/>
    </row>
    <row r="144" spans="2:10" s="5" customFormat="1">
      <c r="B144" s="8"/>
      <c r="C144" s="17"/>
      <c r="F144" s="51"/>
      <c r="H144" s="17"/>
      <c r="I144" s="20"/>
      <c r="J144" s="20"/>
    </row>
    <row r="145" spans="7:15">
      <c r="G145" s="5"/>
      <c r="I145" s="20"/>
      <c r="J145" s="20"/>
      <c r="K145" s="5"/>
      <c r="L145" s="5"/>
      <c r="M145" s="5"/>
      <c r="N145" s="5"/>
      <c r="O145" s="5"/>
    </row>
    <row r="146" spans="7:15">
      <c r="G146" s="5"/>
      <c r="I146" s="20"/>
      <c r="J146" s="20"/>
      <c r="K146" s="5"/>
      <c r="L146" s="5"/>
      <c r="M146" s="5"/>
      <c r="N146" s="5"/>
      <c r="O146" s="5"/>
    </row>
    <row r="147" spans="7:15">
      <c r="G147" s="5"/>
      <c r="I147" s="20"/>
      <c r="J147" s="20"/>
      <c r="K147" s="5"/>
      <c r="L147" s="5"/>
      <c r="M147" s="5"/>
      <c r="N147" s="5"/>
      <c r="O147" s="5"/>
    </row>
    <row r="148" spans="7:15">
      <c r="G148" s="5"/>
      <c r="I148" s="20"/>
      <c r="J148" s="20"/>
      <c r="K148" s="5"/>
      <c r="L148" s="5"/>
      <c r="M148" s="5"/>
      <c r="N148" s="5"/>
      <c r="O148" s="5"/>
    </row>
    <row r="149" spans="7:15">
      <c r="G149" s="5"/>
      <c r="I149" s="20"/>
      <c r="J149" s="20"/>
      <c r="K149" s="5"/>
      <c r="L149" s="5"/>
      <c r="M149" s="5"/>
      <c r="N149" s="5"/>
      <c r="O149" s="5"/>
    </row>
    <row r="150" spans="7:15">
      <c r="G150" s="5"/>
      <c r="I150" s="20"/>
      <c r="J150" s="20"/>
      <c r="K150" s="5"/>
      <c r="L150" s="5"/>
      <c r="M150" s="5"/>
      <c r="N150" s="5"/>
      <c r="O150" s="5"/>
    </row>
    <row r="151" spans="7:15">
      <c r="G151" s="5"/>
      <c r="I151" s="20"/>
      <c r="J151" s="20"/>
      <c r="K151" s="5"/>
      <c r="L151" s="5"/>
      <c r="M151" s="5"/>
      <c r="N151" s="5"/>
      <c r="O151" s="5"/>
    </row>
    <row r="152" spans="7:15">
      <c r="G152" s="5"/>
      <c r="I152" s="20"/>
      <c r="J152" s="20"/>
      <c r="K152" s="5"/>
      <c r="L152" s="5"/>
      <c r="M152" s="5"/>
      <c r="N152" s="5"/>
      <c r="O152" s="5"/>
    </row>
    <row r="153" spans="7:15">
      <c r="G153" s="5"/>
      <c r="I153" s="20"/>
      <c r="J153" s="20"/>
      <c r="K153" s="5"/>
      <c r="L153" s="5"/>
      <c r="M153" s="5"/>
      <c r="N153" s="5"/>
      <c r="O153" s="5"/>
    </row>
    <row r="154" spans="7:15">
      <c r="G154" s="5"/>
      <c r="I154" s="20"/>
      <c r="J154" s="20"/>
      <c r="K154" s="5"/>
      <c r="L154" s="5"/>
      <c r="M154" s="5"/>
      <c r="N154" s="5"/>
      <c r="O154" s="5"/>
    </row>
    <row r="155" spans="7:15">
      <c r="G155" s="5"/>
      <c r="I155" s="20"/>
      <c r="J155" s="20"/>
      <c r="K155" s="5"/>
      <c r="L155" s="5"/>
      <c r="M155" s="5"/>
      <c r="N155" s="5"/>
      <c r="O155" s="5"/>
    </row>
    <row r="156" spans="7:15">
      <c r="G156" s="5"/>
      <c r="I156" s="20"/>
      <c r="J156" s="20"/>
      <c r="K156" s="5"/>
      <c r="L156" s="5"/>
      <c r="M156" s="5"/>
      <c r="N156" s="5"/>
      <c r="O156" s="5"/>
    </row>
    <row r="157" spans="7:15">
      <c r="G157" s="5"/>
      <c r="I157" s="20"/>
      <c r="J157" s="20"/>
      <c r="K157" s="5"/>
      <c r="L157" s="5"/>
      <c r="M157" s="5"/>
      <c r="N157" s="5"/>
      <c r="O157" s="5"/>
    </row>
    <row r="158" spans="7:15">
      <c r="G158" s="5"/>
      <c r="I158" s="20"/>
      <c r="J158" s="20"/>
      <c r="K158" s="5"/>
      <c r="L158" s="5"/>
      <c r="M158" s="5"/>
      <c r="N158" s="5"/>
      <c r="O158" s="5"/>
    </row>
    <row r="159" spans="7:15">
      <c r="G159" s="5"/>
      <c r="I159" s="20"/>
      <c r="J159" s="20"/>
      <c r="K159" s="5"/>
      <c r="L159" s="5"/>
      <c r="M159" s="5"/>
      <c r="N159" s="5"/>
      <c r="O159" s="5"/>
    </row>
    <row r="160" spans="7:15">
      <c r="G160" s="5"/>
      <c r="I160" s="20"/>
      <c r="J160" s="20"/>
      <c r="K160" s="5"/>
      <c r="L160" s="5"/>
      <c r="M160" s="5"/>
      <c r="N160" s="5"/>
      <c r="O160" s="5"/>
    </row>
    <row r="161" spans="7:15">
      <c r="G161" s="5"/>
      <c r="I161" s="20"/>
      <c r="J161" s="20"/>
      <c r="K161" s="5"/>
      <c r="L161" s="5"/>
      <c r="M161" s="5"/>
      <c r="N161" s="5"/>
      <c r="O161" s="5"/>
    </row>
    <row r="162" spans="7:15">
      <c r="G162" s="5"/>
      <c r="I162" s="20"/>
      <c r="J162" s="20"/>
      <c r="K162" s="5"/>
      <c r="L162" s="5"/>
      <c r="M162" s="5"/>
      <c r="N162" s="5"/>
      <c r="O162" s="5"/>
    </row>
    <row r="163" spans="7:15">
      <c r="G163" s="5"/>
      <c r="I163" s="20"/>
      <c r="J163" s="20"/>
      <c r="K163" s="5"/>
      <c r="L163" s="5"/>
      <c r="M163" s="5"/>
      <c r="N163" s="5"/>
      <c r="O163" s="5"/>
    </row>
    <row r="164" spans="7:15">
      <c r="G164" s="5"/>
      <c r="I164" s="20"/>
      <c r="J164" s="20"/>
      <c r="K164" s="5"/>
      <c r="L164" s="5"/>
      <c r="M164" s="5"/>
      <c r="N164" s="5"/>
      <c r="O164" s="5"/>
    </row>
    <row r="165" spans="7:15">
      <c r="G165" s="5"/>
      <c r="I165" s="20"/>
      <c r="J165" s="20"/>
      <c r="K165" s="5"/>
      <c r="L165" s="5"/>
      <c r="M165" s="5"/>
      <c r="N165" s="5"/>
      <c r="O165" s="5"/>
    </row>
    <row r="166" spans="7:15">
      <c r="G166" s="5"/>
      <c r="I166" s="20"/>
      <c r="J166" s="20"/>
      <c r="K166" s="5"/>
      <c r="L166" s="5"/>
      <c r="M166" s="5"/>
      <c r="N166" s="5"/>
      <c r="O166" s="5"/>
    </row>
    <row r="167" spans="7:15">
      <c r="G167" s="5"/>
      <c r="I167" s="20"/>
      <c r="J167" s="20"/>
      <c r="K167" s="5"/>
      <c r="L167" s="5"/>
      <c r="M167" s="5"/>
      <c r="N167" s="5"/>
      <c r="O167" s="5"/>
    </row>
    <row r="168" spans="7:15">
      <c r="G168" s="5"/>
      <c r="I168" s="20"/>
      <c r="J168" s="20"/>
      <c r="K168" s="5"/>
      <c r="L168" s="5"/>
      <c r="M168" s="5"/>
      <c r="N168" s="5"/>
      <c r="O168" s="5"/>
    </row>
    <row r="169" spans="7:15">
      <c r="G169" s="5"/>
      <c r="I169" s="20"/>
      <c r="J169" s="20"/>
      <c r="K169" s="5"/>
      <c r="L169" s="5"/>
      <c r="M169" s="5"/>
      <c r="N169" s="5"/>
      <c r="O169" s="5"/>
    </row>
  </sheetData>
  <mergeCells count="18">
    <mergeCell ref="B14:J14"/>
    <mergeCell ref="B9:J9"/>
    <mergeCell ref="B17:J17"/>
    <mergeCell ref="B8:J8"/>
    <mergeCell ref="B11:J11"/>
    <mergeCell ref="B90:J90"/>
    <mergeCell ref="B91:J91"/>
    <mergeCell ref="B18:J18"/>
    <mergeCell ref="B45:J45"/>
    <mergeCell ref="B63:J63"/>
    <mergeCell ref="B42:J42"/>
    <mergeCell ref="B40:J40"/>
    <mergeCell ref="B36:J36"/>
    <mergeCell ref="B82:J82"/>
    <mergeCell ref="B81:J81"/>
    <mergeCell ref="B62:J62"/>
    <mergeCell ref="B44:J44"/>
    <mergeCell ref="B35:J35"/>
  </mergeCells>
  <phoneticPr fontId="10" type="noConversion"/>
  <conditionalFormatting sqref="N12 N83:N88">
    <cfRule type="cellIs" dxfId="46" priority="7" operator="greaterThan">
      <formula>100</formula>
    </cfRule>
  </conditionalFormatting>
  <conditionalFormatting sqref="N15">
    <cfRule type="cellIs" dxfId="45" priority="8" operator="greaterThan">
      <formula>100</formula>
    </cfRule>
  </conditionalFormatting>
  <conditionalFormatting sqref="N19:N33">
    <cfRule type="cellIs" dxfId="44" priority="9" operator="greaterThan">
      <formula>100</formula>
    </cfRule>
  </conditionalFormatting>
  <conditionalFormatting sqref="N37:N39">
    <cfRule type="cellIs" dxfId="43" priority="10" operator="greaterThan">
      <formula>100</formula>
    </cfRule>
  </conditionalFormatting>
  <conditionalFormatting sqref="N41">
    <cfRule type="cellIs" dxfId="42" priority="6" operator="greaterThan">
      <formula>100</formula>
    </cfRule>
  </conditionalFormatting>
  <conditionalFormatting sqref="N46:N60">
    <cfRule type="cellIs" dxfId="41" priority="5" operator="greaterThan">
      <formula>100</formula>
    </cfRule>
  </conditionalFormatting>
  <conditionalFormatting sqref="N64:N78">
    <cfRule type="cellIs" dxfId="40" priority="4" operator="greaterThan">
      <formula>100</formula>
    </cfRule>
  </conditionalFormatting>
  <conditionalFormatting sqref="N92:N105">
    <cfRule type="cellIs" dxfId="39" priority="2" operator="greaterThan">
      <formula>100</formula>
    </cfRule>
  </conditionalFormatting>
  <dataValidations count="1">
    <dataValidation type="list" allowBlank="1" showInputMessage="1" showErrorMessage="1" prompt="Please select the Price list you require from the list" sqref="C4:D5" xr:uid="{DABB7B52-1144-4792-8AC4-2C6D4C1DAA98}">
      <formula1>q</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2C3CD-2602-45DB-8655-99440E9E37C8}">
  <dimension ref="A1:O160"/>
  <sheetViews>
    <sheetView showGridLines="0" topLeftCell="D32" zoomScale="80" zoomScaleNormal="80" workbookViewId="0">
      <selection activeCell="D32" sqref="D32"/>
    </sheetView>
  </sheetViews>
  <sheetFormatPr defaultColWidth="11" defaultRowHeight="15.6"/>
  <cols>
    <col min="1" max="1" width="4.625" style="55" customWidth="1"/>
    <col min="2" max="2" width="77.25" style="9" customWidth="1"/>
    <col min="3" max="3" width="19.25" style="26" customWidth="1"/>
    <col min="4" max="4" width="11.75" bestFit="1" customWidth="1"/>
    <col min="5" max="5" width="11.25" bestFit="1" customWidth="1"/>
    <col min="6" max="6" width="9.625" style="22" bestFit="1" customWidth="1"/>
    <col min="7" max="7" width="8.125" bestFit="1" customWidth="1"/>
    <col min="8" max="8" width="10.625" style="17" bestFit="1" customWidth="1"/>
    <col min="9" max="9" width="11.75" style="31" bestFit="1" customWidth="1"/>
    <col min="10" max="10" width="12.5" style="31" bestFit="1" customWidth="1"/>
    <col min="11" max="11" width="4.25" customWidth="1"/>
    <col min="12" max="12" width="31.625" style="3" customWidth="1"/>
    <col min="13" max="13" width="3.625" style="3" customWidth="1"/>
  </cols>
  <sheetData>
    <row r="1" spans="1:15" ht="21">
      <c r="B1" s="293" t="s">
        <v>41</v>
      </c>
      <c r="C1" s="23"/>
      <c r="D1" s="10"/>
      <c r="F1" s="18"/>
      <c r="H1"/>
    </row>
    <row r="2" spans="1:15" ht="21">
      <c r="B2" s="202" t="s">
        <v>158</v>
      </c>
      <c r="C2" s="24"/>
      <c r="F2"/>
      <c r="H2"/>
      <c r="I2" s="30"/>
    </row>
    <row r="3" spans="1:15" ht="21">
      <c r="B3" s="294" t="s">
        <v>43</v>
      </c>
      <c r="C3" s="25"/>
      <c r="D3" s="12"/>
      <c r="F3" s="18"/>
      <c r="H3"/>
      <c r="I3" s="30"/>
      <c r="J3" s="30"/>
    </row>
    <row r="4" spans="1:15" ht="21">
      <c r="A4" s="56"/>
      <c r="B4" s="295" t="s">
        <v>159</v>
      </c>
      <c r="C4" s="23"/>
      <c r="F4" s="18"/>
      <c r="H4" s="36"/>
      <c r="I4" s="30"/>
      <c r="J4" s="30"/>
    </row>
    <row r="5" spans="1:15" s="62" customFormat="1" ht="21">
      <c r="A5" s="104"/>
      <c r="B5" s="307" t="s">
        <v>160</v>
      </c>
      <c r="C5" s="28"/>
      <c r="D5" s="105"/>
      <c r="F5" s="18"/>
      <c r="G5" s="105"/>
      <c r="H5" s="28"/>
      <c r="I5" s="30"/>
      <c r="J5" s="30"/>
      <c r="L5" s="125"/>
      <c r="M5" s="125"/>
    </row>
    <row r="6" spans="1:15" s="62" customFormat="1" ht="21">
      <c r="A6" s="104"/>
      <c r="B6" s="291" t="s">
        <v>161</v>
      </c>
      <c r="C6" s="28"/>
      <c r="D6" s="105"/>
      <c r="F6" s="18"/>
      <c r="G6" s="105"/>
      <c r="H6" s="28"/>
      <c r="I6" s="30"/>
      <c r="J6" s="30"/>
      <c r="L6" s="125"/>
      <c r="M6" s="125"/>
    </row>
    <row r="7" spans="1:15" s="62" customFormat="1" ht="21">
      <c r="A7" s="104"/>
      <c r="B7" s="207" t="s">
        <v>162</v>
      </c>
      <c r="C7" s="354" t="s">
        <v>163</v>
      </c>
      <c r="D7" s="355"/>
      <c r="E7" s="355"/>
      <c r="F7" s="355"/>
      <c r="G7" s="355"/>
      <c r="H7" s="355"/>
      <c r="I7" s="355"/>
      <c r="J7" s="356"/>
      <c r="L7" s="125"/>
      <c r="M7" s="125"/>
    </row>
    <row r="8" spans="1:15" s="62" customFormat="1" ht="21">
      <c r="A8" s="104"/>
      <c r="B8" s="208" t="s">
        <v>164</v>
      </c>
      <c r="C8" s="357" t="s">
        <v>165</v>
      </c>
      <c r="D8" s="344"/>
      <c r="E8" s="344"/>
      <c r="F8" s="344"/>
      <c r="G8" s="344"/>
      <c r="H8" s="344"/>
      <c r="I8" s="344"/>
      <c r="J8" s="345"/>
      <c r="L8" s="125"/>
      <c r="M8" s="125"/>
    </row>
    <row r="9" spans="1:15" s="62" customFormat="1" ht="136.15" customHeight="1">
      <c r="A9" s="104"/>
      <c r="B9" s="209" t="s">
        <v>166</v>
      </c>
      <c r="C9" s="360" t="s">
        <v>167</v>
      </c>
      <c r="D9" s="344"/>
      <c r="E9" s="344"/>
      <c r="F9" s="344"/>
      <c r="G9" s="344"/>
      <c r="H9" s="344"/>
      <c r="I9" s="344"/>
      <c r="J9" s="345"/>
      <c r="L9" s="125"/>
      <c r="M9" s="125"/>
    </row>
    <row r="10" spans="1:15" ht="21">
      <c r="A10" s="56"/>
      <c r="B10" s="7"/>
      <c r="C10" s="24"/>
      <c r="D10" s="11"/>
      <c r="F10" s="174" t="s">
        <v>3</v>
      </c>
      <c r="G10" s="172" t="s">
        <v>4</v>
      </c>
      <c r="H10" s="172" t="s">
        <v>5</v>
      </c>
      <c r="I10" s="172" t="s">
        <v>6</v>
      </c>
      <c r="J10" s="172" t="s">
        <v>7</v>
      </c>
    </row>
    <row r="11" spans="1:15" ht="21">
      <c r="A11" s="56"/>
      <c r="B11" s="7"/>
      <c r="C11" s="24"/>
      <c r="D11" s="11"/>
      <c r="F11" s="308">
        <f>'Version Control'!$D$4</f>
        <v>7.43</v>
      </c>
      <c r="G11" s="308">
        <f>'Version Control'!$E$4</f>
        <v>8.6</v>
      </c>
      <c r="H11" s="308">
        <f>'Version Control'!$F$4</f>
        <v>6</v>
      </c>
      <c r="I11" s="308">
        <f>'Version Control'!$G$4</f>
        <v>7.7</v>
      </c>
      <c r="J11" s="308">
        <f>'Version Control'!$H$4</f>
        <v>5.5</v>
      </c>
    </row>
    <row r="12" spans="1:15" s="5" customFormat="1" ht="42">
      <c r="A12" s="57"/>
      <c r="B12" s="169" t="s">
        <v>45</v>
      </c>
      <c r="C12" s="170" t="s">
        <v>168</v>
      </c>
      <c r="D12" s="169" t="s">
        <v>169</v>
      </c>
      <c r="E12" s="170" t="s">
        <v>48</v>
      </c>
      <c r="F12" s="213" t="s">
        <v>49</v>
      </c>
      <c r="G12" s="169" t="s">
        <v>50</v>
      </c>
      <c r="H12" s="170" t="s">
        <v>51</v>
      </c>
      <c r="I12" s="168" t="s">
        <v>52</v>
      </c>
      <c r="J12" s="168" t="s">
        <v>53</v>
      </c>
      <c r="L12" s="250" t="s">
        <v>54</v>
      </c>
      <c r="M12" s="251"/>
      <c r="N12" s="253" t="s">
        <v>55</v>
      </c>
    </row>
    <row r="13" spans="1:15" s="5" customFormat="1" ht="50.65" customHeight="1">
      <c r="A13" s="57"/>
      <c r="B13" s="361" t="s">
        <v>170</v>
      </c>
      <c r="C13" s="341"/>
      <c r="D13" s="341"/>
      <c r="E13" s="341"/>
      <c r="F13" s="341"/>
      <c r="G13" s="341"/>
      <c r="H13" s="341"/>
      <c r="I13" s="341"/>
      <c r="J13" s="342"/>
      <c r="L13" s="255" t="s">
        <v>171</v>
      </c>
      <c r="M13" s="44"/>
      <c r="N13" s="82"/>
    </row>
    <row r="14" spans="1:15" s="5" customFormat="1" ht="96.6" customHeight="1">
      <c r="A14" s="57"/>
      <c r="B14" s="358" t="s">
        <v>172</v>
      </c>
      <c r="C14" s="341"/>
      <c r="D14" s="341"/>
      <c r="E14" s="341"/>
      <c r="F14" s="341"/>
      <c r="G14" s="341"/>
      <c r="H14" s="341"/>
      <c r="I14" s="341"/>
      <c r="J14" s="342"/>
      <c r="L14" s="176"/>
      <c r="M14" s="44"/>
      <c r="N14" s="82"/>
    </row>
    <row r="15" spans="1:15" s="5" customFormat="1">
      <c r="A15" s="57"/>
      <c r="B15" s="137" t="s">
        <v>173</v>
      </c>
      <c r="C15" s="87">
        <v>33913561</v>
      </c>
      <c r="D15" s="177">
        <v>11109</v>
      </c>
      <c r="E15" s="88">
        <v>0.35</v>
      </c>
      <c r="F15" s="285">
        <f t="shared" ref="F15:F28" si="0">ROUND(D15/$F$11,0)</f>
        <v>1495</v>
      </c>
      <c r="G15" s="205">
        <f t="shared" ref="G15:G28" si="1">ROUND(D15/$G$11,0)</f>
        <v>1292</v>
      </c>
      <c r="H15" s="130">
        <f t="shared" ref="H15:H28" si="2">ROUND(D15/$H$11,0)</f>
        <v>1852</v>
      </c>
      <c r="I15" s="131">
        <f t="shared" ref="I15:I28" si="3">ROUND(D15/$I$11,0)</f>
        <v>1443</v>
      </c>
      <c r="J15" s="206">
        <f t="shared" ref="J15:J28" si="4">ROUND(D15/$J$11,0)</f>
        <v>2020</v>
      </c>
      <c r="L15" s="176" t="s">
        <v>174</v>
      </c>
      <c r="M15" s="44"/>
      <c r="N15" s="254">
        <f t="shared" ref="N15:N28" si="5">LEN(B15)</f>
        <v>76</v>
      </c>
    </row>
    <row r="16" spans="1:15" s="5" customFormat="1">
      <c r="A16" s="57"/>
      <c r="B16" s="137" t="s">
        <v>175</v>
      </c>
      <c r="C16" s="84">
        <v>33913562</v>
      </c>
      <c r="D16" s="177">
        <v>17301</v>
      </c>
      <c r="E16" s="85">
        <v>0.35</v>
      </c>
      <c r="F16" s="285">
        <f t="shared" si="0"/>
        <v>2329</v>
      </c>
      <c r="G16" s="205">
        <f t="shared" si="1"/>
        <v>2012</v>
      </c>
      <c r="H16" s="130">
        <f t="shared" si="2"/>
        <v>2884</v>
      </c>
      <c r="I16" s="131">
        <f t="shared" si="3"/>
        <v>2247</v>
      </c>
      <c r="J16" s="206">
        <f t="shared" si="4"/>
        <v>3146</v>
      </c>
      <c r="L16" s="176" t="s">
        <v>174</v>
      </c>
      <c r="M16" s="252"/>
      <c r="N16" s="254">
        <f t="shared" si="5"/>
        <v>76</v>
      </c>
      <c r="O16" s="48"/>
    </row>
    <row r="17" spans="1:15" s="5" customFormat="1">
      <c r="A17" s="57"/>
      <c r="B17" s="137" t="s">
        <v>176</v>
      </c>
      <c r="C17" s="84">
        <v>33913563</v>
      </c>
      <c r="D17" s="177">
        <v>27511</v>
      </c>
      <c r="E17" s="85">
        <v>0.35</v>
      </c>
      <c r="F17" s="285">
        <f t="shared" si="0"/>
        <v>3703</v>
      </c>
      <c r="G17" s="205">
        <f t="shared" si="1"/>
        <v>3199</v>
      </c>
      <c r="H17" s="130">
        <f t="shared" si="2"/>
        <v>4585</v>
      </c>
      <c r="I17" s="131">
        <f t="shared" si="3"/>
        <v>3573</v>
      </c>
      <c r="J17" s="206">
        <f t="shared" si="4"/>
        <v>5002</v>
      </c>
      <c r="L17" s="176" t="s">
        <v>174</v>
      </c>
      <c r="M17" s="252"/>
      <c r="N17" s="254">
        <f t="shared" si="5"/>
        <v>76</v>
      </c>
      <c r="O17" s="48"/>
    </row>
    <row r="18" spans="1:15" s="5" customFormat="1">
      <c r="A18" s="57"/>
      <c r="B18" s="137" t="s">
        <v>177</v>
      </c>
      <c r="C18" s="84">
        <v>33913564</v>
      </c>
      <c r="D18" s="177">
        <v>32605</v>
      </c>
      <c r="E18" s="85">
        <v>0.35</v>
      </c>
      <c r="F18" s="285">
        <f t="shared" si="0"/>
        <v>4388</v>
      </c>
      <c r="G18" s="205">
        <f t="shared" si="1"/>
        <v>3791</v>
      </c>
      <c r="H18" s="130">
        <f t="shared" si="2"/>
        <v>5434</v>
      </c>
      <c r="I18" s="131">
        <f t="shared" si="3"/>
        <v>4234</v>
      </c>
      <c r="J18" s="206">
        <f t="shared" si="4"/>
        <v>5928</v>
      </c>
      <c r="L18" s="176" t="s">
        <v>174</v>
      </c>
      <c r="M18" s="252"/>
      <c r="N18" s="254">
        <f t="shared" si="5"/>
        <v>76</v>
      </c>
      <c r="O18" s="48"/>
    </row>
    <row r="19" spans="1:15" s="5" customFormat="1">
      <c r="A19" s="57"/>
      <c r="B19" s="137" t="s">
        <v>178</v>
      </c>
      <c r="C19" s="84">
        <v>33913565</v>
      </c>
      <c r="D19" s="177">
        <v>38471</v>
      </c>
      <c r="E19" s="85">
        <v>0.35</v>
      </c>
      <c r="F19" s="285">
        <f t="shared" si="0"/>
        <v>5178</v>
      </c>
      <c r="G19" s="205">
        <f t="shared" si="1"/>
        <v>4473</v>
      </c>
      <c r="H19" s="130">
        <f t="shared" si="2"/>
        <v>6412</v>
      </c>
      <c r="I19" s="131">
        <f t="shared" si="3"/>
        <v>4996</v>
      </c>
      <c r="J19" s="206">
        <f t="shared" si="4"/>
        <v>6995</v>
      </c>
      <c r="L19" s="176" t="s">
        <v>174</v>
      </c>
      <c r="M19" s="252"/>
      <c r="N19" s="254">
        <f t="shared" si="5"/>
        <v>77</v>
      </c>
      <c r="O19" s="48"/>
    </row>
    <row r="20" spans="1:15" s="5" customFormat="1">
      <c r="A20" s="57"/>
      <c r="B20" s="137" t="s">
        <v>179</v>
      </c>
      <c r="C20" s="84">
        <v>33913566</v>
      </c>
      <c r="D20" s="177">
        <v>47292</v>
      </c>
      <c r="E20" s="85">
        <v>0.35</v>
      </c>
      <c r="F20" s="285">
        <f t="shared" si="0"/>
        <v>6365</v>
      </c>
      <c r="G20" s="205">
        <f t="shared" si="1"/>
        <v>5499</v>
      </c>
      <c r="H20" s="130">
        <f t="shared" si="2"/>
        <v>7882</v>
      </c>
      <c r="I20" s="131">
        <f t="shared" si="3"/>
        <v>6142</v>
      </c>
      <c r="J20" s="206">
        <f t="shared" si="4"/>
        <v>8599</v>
      </c>
      <c r="L20" s="176" t="s">
        <v>174</v>
      </c>
      <c r="M20" s="252"/>
      <c r="N20" s="254">
        <f t="shared" si="5"/>
        <v>77</v>
      </c>
      <c r="O20" s="48"/>
    </row>
    <row r="21" spans="1:15" s="5" customFormat="1">
      <c r="A21" s="57"/>
      <c r="B21" s="137" t="s">
        <v>180</v>
      </c>
      <c r="C21" s="84">
        <v>33913567</v>
      </c>
      <c r="D21" s="177">
        <v>53477</v>
      </c>
      <c r="E21" s="85">
        <v>0.35</v>
      </c>
      <c r="F21" s="285">
        <f t="shared" si="0"/>
        <v>7197</v>
      </c>
      <c r="G21" s="205">
        <f t="shared" si="1"/>
        <v>6218</v>
      </c>
      <c r="H21" s="130">
        <f t="shared" si="2"/>
        <v>8913</v>
      </c>
      <c r="I21" s="131">
        <f t="shared" si="3"/>
        <v>6945</v>
      </c>
      <c r="J21" s="206">
        <f t="shared" si="4"/>
        <v>9723</v>
      </c>
      <c r="L21" s="176" t="s">
        <v>174</v>
      </c>
      <c r="M21" s="252"/>
      <c r="N21" s="254">
        <f t="shared" si="5"/>
        <v>77</v>
      </c>
      <c r="O21" s="48"/>
    </row>
    <row r="22" spans="1:15" s="5" customFormat="1">
      <c r="A22" s="57"/>
      <c r="B22" s="137" t="s">
        <v>181</v>
      </c>
      <c r="C22" s="84">
        <v>33913568</v>
      </c>
      <c r="D22" s="177">
        <v>56230</v>
      </c>
      <c r="E22" s="85">
        <v>0.35</v>
      </c>
      <c r="F22" s="285">
        <f t="shared" si="0"/>
        <v>7568</v>
      </c>
      <c r="G22" s="205">
        <f t="shared" si="1"/>
        <v>6538</v>
      </c>
      <c r="H22" s="130">
        <f t="shared" si="2"/>
        <v>9372</v>
      </c>
      <c r="I22" s="131">
        <f t="shared" si="3"/>
        <v>7303</v>
      </c>
      <c r="J22" s="206">
        <f t="shared" si="4"/>
        <v>10224</v>
      </c>
      <c r="L22" s="176" t="s">
        <v>174</v>
      </c>
      <c r="M22" s="252"/>
      <c r="N22" s="254">
        <f t="shared" si="5"/>
        <v>77</v>
      </c>
      <c r="O22" s="48"/>
    </row>
    <row r="23" spans="1:15" s="5" customFormat="1">
      <c r="A23" s="57"/>
      <c r="B23" s="137" t="s">
        <v>182</v>
      </c>
      <c r="C23" s="84">
        <v>33913569</v>
      </c>
      <c r="D23" s="177">
        <v>59837</v>
      </c>
      <c r="E23" s="85">
        <v>0.35</v>
      </c>
      <c r="F23" s="285">
        <f t="shared" si="0"/>
        <v>8053</v>
      </c>
      <c r="G23" s="205">
        <f t="shared" si="1"/>
        <v>6958</v>
      </c>
      <c r="H23" s="130">
        <f t="shared" si="2"/>
        <v>9973</v>
      </c>
      <c r="I23" s="131">
        <f t="shared" si="3"/>
        <v>7771</v>
      </c>
      <c r="J23" s="206">
        <f t="shared" si="4"/>
        <v>10879</v>
      </c>
      <c r="L23" s="176" t="s">
        <v>174</v>
      </c>
      <c r="M23" s="252"/>
      <c r="N23" s="254">
        <f t="shared" si="5"/>
        <v>77</v>
      </c>
      <c r="O23" s="48"/>
    </row>
    <row r="24" spans="1:15" s="5" customFormat="1">
      <c r="A24" s="57"/>
      <c r="B24" s="137" t="s">
        <v>183</v>
      </c>
      <c r="C24" s="84">
        <v>33913570</v>
      </c>
      <c r="D24" s="177">
        <v>66920</v>
      </c>
      <c r="E24" s="85">
        <v>0.35</v>
      </c>
      <c r="F24" s="285">
        <f t="shared" si="0"/>
        <v>9007</v>
      </c>
      <c r="G24" s="205">
        <f t="shared" si="1"/>
        <v>7781</v>
      </c>
      <c r="H24" s="130">
        <f t="shared" si="2"/>
        <v>11153</v>
      </c>
      <c r="I24" s="131">
        <f t="shared" si="3"/>
        <v>8691</v>
      </c>
      <c r="J24" s="206">
        <f t="shared" si="4"/>
        <v>12167</v>
      </c>
      <c r="L24" s="176" t="s">
        <v>174</v>
      </c>
      <c r="M24" s="252"/>
      <c r="N24" s="254">
        <f t="shared" si="5"/>
        <v>77</v>
      </c>
      <c r="O24" s="48"/>
    </row>
    <row r="25" spans="1:15" s="5" customFormat="1">
      <c r="A25" s="57"/>
      <c r="B25" s="137" t="s">
        <v>184</v>
      </c>
      <c r="C25" s="84">
        <v>33913571</v>
      </c>
      <c r="D25" s="177">
        <v>70873</v>
      </c>
      <c r="E25" s="85">
        <v>0.35</v>
      </c>
      <c r="F25" s="285">
        <f t="shared" si="0"/>
        <v>9539</v>
      </c>
      <c r="G25" s="205">
        <f t="shared" si="1"/>
        <v>8241</v>
      </c>
      <c r="H25" s="130">
        <f t="shared" si="2"/>
        <v>11812</v>
      </c>
      <c r="I25" s="131">
        <f t="shared" si="3"/>
        <v>9204</v>
      </c>
      <c r="J25" s="206">
        <f t="shared" si="4"/>
        <v>12886</v>
      </c>
      <c r="L25" s="176" t="s">
        <v>174</v>
      </c>
      <c r="M25" s="252"/>
      <c r="N25" s="254">
        <f t="shared" si="5"/>
        <v>77</v>
      </c>
      <c r="O25" s="48"/>
    </row>
    <row r="26" spans="1:15" s="5" customFormat="1">
      <c r="A26" s="57"/>
      <c r="B26" s="137" t="s">
        <v>185</v>
      </c>
      <c r="C26" s="84">
        <v>33913572</v>
      </c>
      <c r="D26" s="177">
        <v>81772</v>
      </c>
      <c r="E26" s="85">
        <v>0.35</v>
      </c>
      <c r="F26" s="285">
        <f t="shared" si="0"/>
        <v>11006</v>
      </c>
      <c r="G26" s="205">
        <f t="shared" si="1"/>
        <v>9508</v>
      </c>
      <c r="H26" s="130">
        <f t="shared" si="2"/>
        <v>13629</v>
      </c>
      <c r="I26" s="131">
        <f t="shared" si="3"/>
        <v>10620</v>
      </c>
      <c r="J26" s="206">
        <f t="shared" si="4"/>
        <v>14868</v>
      </c>
      <c r="L26" s="176" t="s">
        <v>174</v>
      </c>
      <c r="M26" s="252"/>
      <c r="N26" s="254">
        <f t="shared" si="5"/>
        <v>77</v>
      </c>
      <c r="O26" s="48"/>
    </row>
    <row r="27" spans="1:15" s="5" customFormat="1">
      <c r="A27" s="57"/>
      <c r="B27" s="137" t="s">
        <v>186</v>
      </c>
      <c r="C27" s="84">
        <v>33913573</v>
      </c>
      <c r="D27" s="177">
        <v>94718</v>
      </c>
      <c r="E27" s="85">
        <v>0.35</v>
      </c>
      <c r="F27" s="285">
        <f t="shared" si="0"/>
        <v>12748</v>
      </c>
      <c r="G27" s="205">
        <f t="shared" si="1"/>
        <v>11014</v>
      </c>
      <c r="H27" s="130">
        <f t="shared" si="2"/>
        <v>15786</v>
      </c>
      <c r="I27" s="131">
        <f t="shared" si="3"/>
        <v>12301</v>
      </c>
      <c r="J27" s="206">
        <f t="shared" si="4"/>
        <v>17221</v>
      </c>
      <c r="L27" s="176" t="s">
        <v>174</v>
      </c>
      <c r="M27" s="252"/>
      <c r="N27" s="254">
        <f t="shared" si="5"/>
        <v>78</v>
      </c>
      <c r="O27" s="48"/>
    </row>
    <row r="28" spans="1:15" s="5" customFormat="1">
      <c r="A28" s="57"/>
      <c r="B28" s="137" t="s">
        <v>187</v>
      </c>
      <c r="C28" s="84">
        <v>33913574</v>
      </c>
      <c r="D28" s="177">
        <v>137197</v>
      </c>
      <c r="E28" s="85">
        <v>0.35</v>
      </c>
      <c r="F28" s="285">
        <f t="shared" si="0"/>
        <v>18465</v>
      </c>
      <c r="G28" s="205">
        <f t="shared" si="1"/>
        <v>15953</v>
      </c>
      <c r="H28" s="130">
        <f t="shared" si="2"/>
        <v>22866</v>
      </c>
      <c r="I28" s="131">
        <f t="shared" si="3"/>
        <v>17818</v>
      </c>
      <c r="J28" s="206">
        <f t="shared" si="4"/>
        <v>24945</v>
      </c>
      <c r="L28" s="176" t="s">
        <v>174</v>
      </c>
      <c r="M28" s="252"/>
      <c r="N28" s="254">
        <f t="shared" si="5"/>
        <v>78</v>
      </c>
      <c r="O28" s="48"/>
    </row>
    <row r="29" spans="1:15" s="5" customFormat="1">
      <c r="A29" s="57"/>
      <c r="B29" s="6"/>
      <c r="C29" s="16"/>
      <c r="D29" s="96"/>
      <c r="E29" s="37"/>
      <c r="F29" s="97"/>
      <c r="G29" s="63"/>
      <c r="H29" s="64"/>
      <c r="I29" s="65"/>
      <c r="J29" s="65"/>
      <c r="L29" s="44"/>
      <c r="M29" s="48"/>
      <c r="N29" s="48"/>
      <c r="O29" s="48"/>
    </row>
    <row r="30" spans="1:15" s="5" customFormat="1" ht="42" customHeight="1">
      <c r="A30" s="57"/>
      <c r="B30" s="361" t="s">
        <v>188</v>
      </c>
      <c r="C30" s="341"/>
      <c r="D30" s="341"/>
      <c r="E30" s="341"/>
      <c r="F30" s="341"/>
      <c r="G30" s="341"/>
      <c r="H30" s="341"/>
      <c r="I30" s="341"/>
      <c r="J30" s="342"/>
      <c r="L30" s="255" t="s">
        <v>171</v>
      </c>
      <c r="M30" s="44"/>
      <c r="N30" s="82"/>
    </row>
    <row r="31" spans="1:15" s="5" customFormat="1" ht="113.65" customHeight="1">
      <c r="A31" s="57"/>
      <c r="B31" s="358" t="s">
        <v>189</v>
      </c>
      <c r="C31" s="341"/>
      <c r="D31" s="341"/>
      <c r="E31" s="341"/>
      <c r="F31" s="341"/>
      <c r="G31" s="341"/>
      <c r="H31" s="341"/>
      <c r="I31" s="341"/>
      <c r="J31" s="342"/>
      <c r="L31" s="176"/>
      <c r="M31" s="44"/>
      <c r="N31" s="82"/>
    </row>
    <row r="32" spans="1:15" s="5" customFormat="1">
      <c r="A32" s="57"/>
      <c r="B32" s="137" t="s">
        <v>190</v>
      </c>
      <c r="C32" s="84">
        <v>33913591</v>
      </c>
      <c r="D32" s="175">
        <v>20323</v>
      </c>
      <c r="E32" s="85">
        <v>0.35</v>
      </c>
      <c r="F32" s="285">
        <f t="shared" ref="F32:F45" si="6">ROUND(D32/$F$11,0)</f>
        <v>2735</v>
      </c>
      <c r="G32" s="205">
        <f t="shared" ref="G32:G45" si="7">ROUND(D32/$G$11,0)</f>
        <v>2363</v>
      </c>
      <c r="H32" s="130">
        <f t="shared" ref="H32:H45" si="8">ROUND(D32/$H$11,0)</f>
        <v>3387</v>
      </c>
      <c r="I32" s="131">
        <f t="shared" ref="I32:I45" si="9">ROUND(D32/$I$11,0)</f>
        <v>2639</v>
      </c>
      <c r="J32" s="206">
        <f t="shared" ref="J32:J45" si="10">ROUND(D32/$J$11,0)</f>
        <v>3695</v>
      </c>
      <c r="L32" s="176" t="s">
        <v>174</v>
      </c>
      <c r="M32" s="44"/>
      <c r="N32" s="254">
        <f t="shared" ref="N32:N45" si="11">LEN(B32)</f>
        <v>80</v>
      </c>
    </row>
    <row r="33" spans="1:15" s="5" customFormat="1">
      <c r="A33" s="57"/>
      <c r="B33" s="137" t="s">
        <v>191</v>
      </c>
      <c r="C33" s="84">
        <v>33913592</v>
      </c>
      <c r="D33" s="175">
        <v>28124</v>
      </c>
      <c r="E33" s="85">
        <v>0.35</v>
      </c>
      <c r="F33" s="285">
        <f t="shared" si="6"/>
        <v>3785</v>
      </c>
      <c r="G33" s="205">
        <f t="shared" si="7"/>
        <v>3270</v>
      </c>
      <c r="H33" s="130">
        <f t="shared" si="8"/>
        <v>4687</v>
      </c>
      <c r="I33" s="131">
        <f t="shared" si="9"/>
        <v>3652</v>
      </c>
      <c r="J33" s="206">
        <f t="shared" si="10"/>
        <v>5113</v>
      </c>
      <c r="L33" s="176" t="s">
        <v>174</v>
      </c>
      <c r="M33" s="252"/>
      <c r="N33" s="254">
        <f t="shared" si="11"/>
        <v>80</v>
      </c>
      <c r="O33" s="48"/>
    </row>
    <row r="34" spans="1:15" s="5" customFormat="1">
      <c r="A34" s="57"/>
      <c r="B34" s="137" t="s">
        <v>192</v>
      </c>
      <c r="C34" s="84">
        <v>33913593</v>
      </c>
      <c r="D34" s="175">
        <v>39826</v>
      </c>
      <c r="E34" s="85">
        <v>0.35</v>
      </c>
      <c r="F34" s="285">
        <f t="shared" si="6"/>
        <v>5360</v>
      </c>
      <c r="G34" s="205">
        <f t="shared" si="7"/>
        <v>4631</v>
      </c>
      <c r="H34" s="130">
        <f t="shared" si="8"/>
        <v>6638</v>
      </c>
      <c r="I34" s="131">
        <f t="shared" si="9"/>
        <v>5172</v>
      </c>
      <c r="J34" s="206">
        <f t="shared" si="10"/>
        <v>7241</v>
      </c>
      <c r="L34" s="176" t="s">
        <v>174</v>
      </c>
      <c r="M34" s="252"/>
      <c r="N34" s="254">
        <f t="shared" si="11"/>
        <v>80</v>
      </c>
      <c r="O34" s="48"/>
    </row>
    <row r="35" spans="1:15" s="5" customFormat="1">
      <c r="A35" s="57"/>
      <c r="B35" s="137" t="s">
        <v>193</v>
      </c>
      <c r="C35" s="84">
        <v>33913594</v>
      </c>
      <c r="D35" s="175">
        <v>45287</v>
      </c>
      <c r="E35" s="85">
        <v>0.35</v>
      </c>
      <c r="F35" s="285">
        <f t="shared" si="6"/>
        <v>6095</v>
      </c>
      <c r="G35" s="205">
        <f t="shared" si="7"/>
        <v>5266</v>
      </c>
      <c r="H35" s="130">
        <f t="shared" si="8"/>
        <v>7548</v>
      </c>
      <c r="I35" s="131">
        <f t="shared" si="9"/>
        <v>5881</v>
      </c>
      <c r="J35" s="206">
        <f t="shared" si="10"/>
        <v>8234</v>
      </c>
      <c r="L35" s="176" t="s">
        <v>174</v>
      </c>
      <c r="M35" s="252"/>
      <c r="N35" s="254">
        <f t="shared" si="11"/>
        <v>80</v>
      </c>
      <c r="O35" s="48"/>
    </row>
    <row r="36" spans="1:15" s="5" customFormat="1">
      <c r="A36" s="57"/>
      <c r="B36" s="137" t="s">
        <v>194</v>
      </c>
      <c r="C36" s="84">
        <v>33913595</v>
      </c>
      <c r="D36" s="175">
        <v>53089</v>
      </c>
      <c r="E36" s="85">
        <v>0.35</v>
      </c>
      <c r="F36" s="285">
        <f t="shared" si="6"/>
        <v>7145</v>
      </c>
      <c r="G36" s="205">
        <f t="shared" si="7"/>
        <v>6173</v>
      </c>
      <c r="H36" s="130">
        <f t="shared" si="8"/>
        <v>8848</v>
      </c>
      <c r="I36" s="131">
        <f t="shared" si="9"/>
        <v>6895</v>
      </c>
      <c r="J36" s="206">
        <f t="shared" si="10"/>
        <v>9653</v>
      </c>
      <c r="L36" s="176" t="s">
        <v>174</v>
      </c>
      <c r="M36" s="252"/>
      <c r="N36" s="254">
        <f t="shared" si="11"/>
        <v>81</v>
      </c>
      <c r="O36" s="48"/>
    </row>
    <row r="37" spans="1:15" s="5" customFormat="1">
      <c r="A37" s="57"/>
      <c r="B37" s="137" t="s">
        <v>195</v>
      </c>
      <c r="C37" s="84">
        <v>33913596</v>
      </c>
      <c r="D37" s="175">
        <v>62451</v>
      </c>
      <c r="E37" s="85">
        <v>0.35</v>
      </c>
      <c r="F37" s="285">
        <f t="shared" si="6"/>
        <v>8405</v>
      </c>
      <c r="G37" s="205">
        <f t="shared" si="7"/>
        <v>7262</v>
      </c>
      <c r="H37" s="130">
        <f t="shared" si="8"/>
        <v>10409</v>
      </c>
      <c r="I37" s="131">
        <f t="shared" si="9"/>
        <v>8111</v>
      </c>
      <c r="J37" s="206">
        <f t="shared" si="10"/>
        <v>11355</v>
      </c>
      <c r="L37" s="176" t="s">
        <v>174</v>
      </c>
      <c r="M37" s="252"/>
      <c r="N37" s="254">
        <f t="shared" si="11"/>
        <v>81</v>
      </c>
      <c r="O37" s="48"/>
    </row>
    <row r="38" spans="1:15" s="5" customFormat="1">
      <c r="A38" s="57"/>
      <c r="B38" s="137" t="s">
        <v>196</v>
      </c>
      <c r="C38" s="84">
        <v>33913597</v>
      </c>
      <c r="D38" s="175">
        <v>67132</v>
      </c>
      <c r="E38" s="85">
        <v>0.35</v>
      </c>
      <c r="F38" s="285">
        <f t="shared" si="6"/>
        <v>9035</v>
      </c>
      <c r="G38" s="205">
        <f t="shared" si="7"/>
        <v>7806</v>
      </c>
      <c r="H38" s="130">
        <f t="shared" si="8"/>
        <v>11189</v>
      </c>
      <c r="I38" s="131">
        <f t="shared" si="9"/>
        <v>8718</v>
      </c>
      <c r="J38" s="206">
        <f t="shared" si="10"/>
        <v>12206</v>
      </c>
      <c r="L38" s="176" t="s">
        <v>174</v>
      </c>
      <c r="M38" s="252"/>
      <c r="N38" s="254">
        <f t="shared" si="11"/>
        <v>81</v>
      </c>
      <c r="O38" s="48"/>
    </row>
    <row r="39" spans="1:15" s="5" customFormat="1">
      <c r="A39" s="57"/>
      <c r="B39" s="137" t="s">
        <v>197</v>
      </c>
      <c r="C39" s="84">
        <v>33913598</v>
      </c>
      <c r="D39" s="175">
        <v>71032</v>
      </c>
      <c r="E39" s="85">
        <v>0.35</v>
      </c>
      <c r="F39" s="285">
        <f t="shared" si="6"/>
        <v>9560</v>
      </c>
      <c r="G39" s="205">
        <f t="shared" si="7"/>
        <v>8260</v>
      </c>
      <c r="H39" s="130">
        <f t="shared" si="8"/>
        <v>11839</v>
      </c>
      <c r="I39" s="131">
        <f t="shared" si="9"/>
        <v>9225</v>
      </c>
      <c r="J39" s="206">
        <f t="shared" si="10"/>
        <v>12915</v>
      </c>
      <c r="L39" s="176" t="s">
        <v>174</v>
      </c>
      <c r="M39" s="252"/>
      <c r="N39" s="254">
        <f t="shared" si="11"/>
        <v>81</v>
      </c>
      <c r="O39" s="48"/>
    </row>
    <row r="40" spans="1:15" s="5" customFormat="1">
      <c r="A40" s="57"/>
      <c r="B40" s="137" t="s">
        <v>198</v>
      </c>
      <c r="C40" s="84">
        <v>33913599</v>
      </c>
      <c r="D40" s="175">
        <v>74933</v>
      </c>
      <c r="E40" s="85">
        <v>0.35</v>
      </c>
      <c r="F40" s="285">
        <f t="shared" si="6"/>
        <v>10085</v>
      </c>
      <c r="G40" s="205">
        <f t="shared" si="7"/>
        <v>8713</v>
      </c>
      <c r="H40" s="130">
        <f t="shared" si="8"/>
        <v>12489</v>
      </c>
      <c r="I40" s="131">
        <f t="shared" si="9"/>
        <v>9732</v>
      </c>
      <c r="J40" s="206">
        <f t="shared" si="10"/>
        <v>13624</v>
      </c>
      <c r="L40" s="176" t="s">
        <v>174</v>
      </c>
      <c r="M40" s="252"/>
      <c r="N40" s="254">
        <f t="shared" si="11"/>
        <v>81</v>
      </c>
      <c r="O40" s="48"/>
    </row>
    <row r="41" spans="1:15" s="5" customFormat="1">
      <c r="A41" s="57"/>
      <c r="B41" s="137" t="s">
        <v>199</v>
      </c>
      <c r="C41" s="84">
        <v>33913600</v>
      </c>
      <c r="D41" s="175">
        <v>82735</v>
      </c>
      <c r="E41" s="85">
        <v>0.35</v>
      </c>
      <c r="F41" s="285">
        <f t="shared" si="6"/>
        <v>11135</v>
      </c>
      <c r="G41" s="205">
        <f t="shared" si="7"/>
        <v>9620</v>
      </c>
      <c r="H41" s="130">
        <f t="shared" si="8"/>
        <v>13789</v>
      </c>
      <c r="I41" s="131">
        <f t="shared" si="9"/>
        <v>10745</v>
      </c>
      <c r="J41" s="206">
        <f t="shared" si="10"/>
        <v>15043</v>
      </c>
      <c r="L41" s="176" t="s">
        <v>174</v>
      </c>
      <c r="M41" s="252"/>
      <c r="N41" s="254">
        <f t="shared" si="11"/>
        <v>81</v>
      </c>
      <c r="O41" s="48"/>
    </row>
    <row r="42" spans="1:15" s="5" customFormat="1">
      <c r="A42" s="57"/>
      <c r="B42" s="137" t="s">
        <v>200</v>
      </c>
      <c r="C42" s="84">
        <v>33913601</v>
      </c>
      <c r="D42" s="175">
        <v>86635</v>
      </c>
      <c r="E42" s="85">
        <v>0.35</v>
      </c>
      <c r="F42" s="285">
        <f t="shared" si="6"/>
        <v>11660</v>
      </c>
      <c r="G42" s="205">
        <f t="shared" si="7"/>
        <v>10074</v>
      </c>
      <c r="H42" s="130">
        <f t="shared" si="8"/>
        <v>14439</v>
      </c>
      <c r="I42" s="131">
        <f t="shared" si="9"/>
        <v>11251</v>
      </c>
      <c r="J42" s="206">
        <f t="shared" si="10"/>
        <v>15752</v>
      </c>
      <c r="L42" s="176" t="s">
        <v>174</v>
      </c>
      <c r="M42" s="252"/>
      <c r="N42" s="254">
        <f t="shared" si="11"/>
        <v>81</v>
      </c>
      <c r="O42" s="48"/>
    </row>
    <row r="43" spans="1:15" s="5" customFormat="1">
      <c r="A43" s="57"/>
      <c r="B43" s="137" t="s">
        <v>201</v>
      </c>
      <c r="C43" s="84">
        <v>33913602</v>
      </c>
      <c r="D43" s="175">
        <v>98368</v>
      </c>
      <c r="E43" s="85">
        <v>0.35</v>
      </c>
      <c r="F43" s="285">
        <f t="shared" si="6"/>
        <v>13239</v>
      </c>
      <c r="G43" s="205">
        <f t="shared" si="7"/>
        <v>11438</v>
      </c>
      <c r="H43" s="130">
        <f t="shared" si="8"/>
        <v>16395</v>
      </c>
      <c r="I43" s="131">
        <f t="shared" si="9"/>
        <v>12775</v>
      </c>
      <c r="J43" s="206">
        <f t="shared" si="10"/>
        <v>17885</v>
      </c>
      <c r="L43" s="176" t="s">
        <v>174</v>
      </c>
      <c r="M43" s="252"/>
      <c r="N43" s="254">
        <f t="shared" si="11"/>
        <v>81</v>
      </c>
      <c r="O43" s="48"/>
    </row>
    <row r="44" spans="1:15" s="5" customFormat="1">
      <c r="A44" s="57"/>
      <c r="B44" s="137" t="s">
        <v>202</v>
      </c>
      <c r="C44" s="84">
        <v>33913603</v>
      </c>
      <c r="D44" s="175">
        <v>111902</v>
      </c>
      <c r="E44" s="85">
        <v>0.35</v>
      </c>
      <c r="F44" s="285">
        <f t="shared" si="6"/>
        <v>15061</v>
      </c>
      <c r="G44" s="205">
        <f t="shared" si="7"/>
        <v>13012</v>
      </c>
      <c r="H44" s="130">
        <f t="shared" si="8"/>
        <v>18650</v>
      </c>
      <c r="I44" s="131">
        <f t="shared" si="9"/>
        <v>14533</v>
      </c>
      <c r="J44" s="206">
        <f t="shared" si="10"/>
        <v>20346</v>
      </c>
      <c r="L44" s="176" t="s">
        <v>174</v>
      </c>
      <c r="M44" s="252"/>
      <c r="N44" s="254">
        <f t="shared" si="11"/>
        <v>82</v>
      </c>
      <c r="O44" s="48"/>
    </row>
    <row r="45" spans="1:15" s="5" customFormat="1">
      <c r="A45" s="57"/>
      <c r="B45" s="137" t="s">
        <v>203</v>
      </c>
      <c r="C45" s="84">
        <v>33913604</v>
      </c>
      <c r="D45" s="175">
        <v>157921</v>
      </c>
      <c r="E45" s="85">
        <v>0.35</v>
      </c>
      <c r="F45" s="285">
        <f t="shared" si="6"/>
        <v>21255</v>
      </c>
      <c r="G45" s="205">
        <f t="shared" si="7"/>
        <v>18363</v>
      </c>
      <c r="H45" s="130">
        <f t="shared" si="8"/>
        <v>26320</v>
      </c>
      <c r="I45" s="131">
        <f t="shared" si="9"/>
        <v>20509</v>
      </c>
      <c r="J45" s="206">
        <f t="shared" si="10"/>
        <v>28713</v>
      </c>
      <c r="L45" s="176" t="s">
        <v>174</v>
      </c>
      <c r="M45" s="252"/>
      <c r="N45" s="254">
        <f t="shared" si="11"/>
        <v>82</v>
      </c>
      <c r="O45" s="48"/>
    </row>
    <row r="46" spans="1:15" s="5" customFormat="1">
      <c r="A46" s="57"/>
      <c r="B46" s="8"/>
      <c r="C46" s="16"/>
      <c r="E46" s="37"/>
      <c r="F46" s="73"/>
      <c r="G46" s="63"/>
      <c r="H46" s="107"/>
      <c r="I46" s="65"/>
      <c r="J46" s="65"/>
      <c r="L46" s="44"/>
    </row>
    <row r="47" spans="1:15" s="5" customFormat="1" ht="21">
      <c r="A47" s="57"/>
      <c r="B47" s="204" t="s">
        <v>204</v>
      </c>
      <c r="C47" s="190"/>
      <c r="D47" s="190"/>
      <c r="E47" s="190"/>
      <c r="F47" s="282"/>
      <c r="G47" s="191"/>
      <c r="H47" s="237"/>
      <c r="I47" s="192"/>
      <c r="J47" s="193"/>
      <c r="L47" s="176"/>
      <c r="M47" s="44"/>
      <c r="N47" s="82"/>
    </row>
    <row r="48" spans="1:15" s="5" customFormat="1">
      <c r="A48" s="57"/>
      <c r="B48" s="358" t="s">
        <v>205</v>
      </c>
      <c r="C48" s="341"/>
      <c r="D48" s="341"/>
      <c r="E48" s="341"/>
      <c r="F48" s="341"/>
      <c r="G48" s="341"/>
      <c r="H48" s="341"/>
      <c r="I48" s="341"/>
      <c r="J48" s="342"/>
      <c r="L48" s="176"/>
      <c r="M48" s="44"/>
      <c r="N48" s="254"/>
    </row>
    <row r="49" spans="1:14" s="5" customFormat="1">
      <c r="A49" s="57"/>
      <c r="B49" s="137" t="s">
        <v>206</v>
      </c>
      <c r="C49" s="84">
        <v>33912461</v>
      </c>
      <c r="D49" s="175">
        <v>14745</v>
      </c>
      <c r="E49" s="85">
        <v>0.35</v>
      </c>
      <c r="F49" s="285">
        <f t="shared" ref="F49:F59" si="12">ROUND(D49/$F$11,0)</f>
        <v>1985</v>
      </c>
      <c r="G49" s="205">
        <f t="shared" ref="G49:G59" si="13">ROUND(D49/$G$11,0)</f>
        <v>1715</v>
      </c>
      <c r="H49" s="130">
        <f t="shared" ref="H49:H59" si="14">ROUND(D49/$H$11,0)</f>
        <v>2458</v>
      </c>
      <c r="I49" s="131">
        <f t="shared" ref="I49:I59" si="15">ROUND(D49/$I$11,0)</f>
        <v>1915</v>
      </c>
      <c r="J49" s="206">
        <f t="shared" ref="J49:J59" si="16">ROUND(D49/$J$11,0)</f>
        <v>2681</v>
      </c>
      <c r="L49" s="176" t="s">
        <v>207</v>
      </c>
      <c r="M49" s="44"/>
      <c r="N49" s="254">
        <f t="shared" ref="N49:N62" si="17">LEN(B49)</f>
        <v>82</v>
      </c>
    </row>
    <row r="50" spans="1:14" s="5" customFormat="1">
      <c r="A50" s="57"/>
      <c r="B50" s="137" t="s">
        <v>208</v>
      </c>
      <c r="C50" s="84">
        <v>33912462</v>
      </c>
      <c r="D50" s="175">
        <v>20697</v>
      </c>
      <c r="E50" s="85">
        <v>0.35</v>
      </c>
      <c r="F50" s="285">
        <f t="shared" si="12"/>
        <v>2786</v>
      </c>
      <c r="G50" s="205">
        <f t="shared" si="13"/>
        <v>2407</v>
      </c>
      <c r="H50" s="130">
        <f t="shared" si="14"/>
        <v>3450</v>
      </c>
      <c r="I50" s="131">
        <f t="shared" si="15"/>
        <v>2688</v>
      </c>
      <c r="J50" s="206">
        <f t="shared" si="16"/>
        <v>3763</v>
      </c>
      <c r="L50" s="176" t="s">
        <v>207</v>
      </c>
      <c r="M50" s="44"/>
      <c r="N50" s="254">
        <f t="shared" si="17"/>
        <v>82</v>
      </c>
    </row>
    <row r="51" spans="1:14" s="5" customFormat="1">
      <c r="A51" s="57"/>
      <c r="B51" s="137" t="s">
        <v>209</v>
      </c>
      <c r="C51" s="84">
        <v>33912463</v>
      </c>
      <c r="D51" s="175">
        <v>26650</v>
      </c>
      <c r="E51" s="85">
        <v>0.35</v>
      </c>
      <c r="F51" s="285">
        <f t="shared" si="12"/>
        <v>3587</v>
      </c>
      <c r="G51" s="205">
        <f t="shared" si="13"/>
        <v>3099</v>
      </c>
      <c r="H51" s="130">
        <f t="shared" si="14"/>
        <v>4442</v>
      </c>
      <c r="I51" s="131">
        <f t="shared" si="15"/>
        <v>3461</v>
      </c>
      <c r="J51" s="206">
        <f t="shared" si="16"/>
        <v>4845</v>
      </c>
      <c r="L51" s="176" t="s">
        <v>207</v>
      </c>
      <c r="M51" s="44"/>
      <c r="N51" s="254">
        <f t="shared" si="17"/>
        <v>82</v>
      </c>
    </row>
    <row r="52" spans="1:14" s="5" customFormat="1">
      <c r="A52" s="57"/>
      <c r="B52" s="137" t="s">
        <v>210</v>
      </c>
      <c r="C52" s="84">
        <v>33912464</v>
      </c>
      <c r="D52" s="175">
        <v>32602</v>
      </c>
      <c r="E52" s="85">
        <v>0.35</v>
      </c>
      <c r="F52" s="285">
        <f t="shared" si="12"/>
        <v>4388</v>
      </c>
      <c r="G52" s="205">
        <f t="shared" si="13"/>
        <v>3791</v>
      </c>
      <c r="H52" s="130">
        <f t="shared" si="14"/>
        <v>5434</v>
      </c>
      <c r="I52" s="131">
        <f t="shared" si="15"/>
        <v>4234</v>
      </c>
      <c r="J52" s="206">
        <f t="shared" si="16"/>
        <v>5928</v>
      </c>
      <c r="L52" s="176" t="s">
        <v>207</v>
      </c>
      <c r="M52" s="44"/>
      <c r="N52" s="254">
        <f t="shared" si="17"/>
        <v>82</v>
      </c>
    </row>
    <row r="53" spans="1:14" s="5" customFormat="1">
      <c r="A53" s="57"/>
      <c r="B53" s="137" t="s">
        <v>211</v>
      </c>
      <c r="C53" s="84">
        <v>33912465</v>
      </c>
      <c r="D53" s="175">
        <v>38555</v>
      </c>
      <c r="E53" s="85">
        <v>0.35</v>
      </c>
      <c r="F53" s="285">
        <f t="shared" si="12"/>
        <v>5189</v>
      </c>
      <c r="G53" s="205">
        <f t="shared" si="13"/>
        <v>4483</v>
      </c>
      <c r="H53" s="130">
        <f t="shared" si="14"/>
        <v>6426</v>
      </c>
      <c r="I53" s="131">
        <f t="shared" si="15"/>
        <v>5007</v>
      </c>
      <c r="J53" s="206">
        <f t="shared" si="16"/>
        <v>7010</v>
      </c>
      <c r="L53" s="176" t="s">
        <v>207</v>
      </c>
      <c r="M53" s="44"/>
      <c r="N53" s="254">
        <f t="shared" si="17"/>
        <v>83</v>
      </c>
    </row>
    <row r="54" spans="1:14" s="5" customFormat="1">
      <c r="A54" s="57"/>
      <c r="B54" s="137" t="s">
        <v>212</v>
      </c>
      <c r="C54" s="84">
        <v>33912466</v>
      </c>
      <c r="D54" s="175">
        <v>46115</v>
      </c>
      <c r="E54" s="85">
        <v>0.35</v>
      </c>
      <c r="F54" s="285">
        <f t="shared" si="12"/>
        <v>6207</v>
      </c>
      <c r="G54" s="205">
        <f t="shared" si="13"/>
        <v>5362</v>
      </c>
      <c r="H54" s="130">
        <f t="shared" si="14"/>
        <v>7686</v>
      </c>
      <c r="I54" s="131">
        <f t="shared" si="15"/>
        <v>5989</v>
      </c>
      <c r="J54" s="206">
        <f t="shared" si="16"/>
        <v>8385</v>
      </c>
      <c r="L54" s="176" t="s">
        <v>207</v>
      </c>
      <c r="M54" s="44"/>
      <c r="N54" s="254">
        <f t="shared" si="17"/>
        <v>83</v>
      </c>
    </row>
    <row r="55" spans="1:14" s="5" customFormat="1">
      <c r="A55" s="57"/>
      <c r="B55" s="137" t="s">
        <v>213</v>
      </c>
      <c r="C55" s="84">
        <v>33912467</v>
      </c>
      <c r="D55" s="175">
        <v>53682</v>
      </c>
      <c r="E55" s="85">
        <v>0.35</v>
      </c>
      <c r="F55" s="285">
        <f t="shared" si="12"/>
        <v>7225</v>
      </c>
      <c r="G55" s="205">
        <f t="shared" si="13"/>
        <v>6242</v>
      </c>
      <c r="H55" s="130">
        <f t="shared" si="14"/>
        <v>8947</v>
      </c>
      <c r="I55" s="131">
        <f t="shared" si="15"/>
        <v>6972</v>
      </c>
      <c r="J55" s="206">
        <f t="shared" si="16"/>
        <v>9760</v>
      </c>
      <c r="K55" s="243"/>
      <c r="L55" s="176" t="s">
        <v>207</v>
      </c>
      <c r="M55" s="44"/>
      <c r="N55" s="254">
        <f t="shared" si="17"/>
        <v>83</v>
      </c>
    </row>
    <row r="56" spans="1:14" s="5" customFormat="1">
      <c r="A56" s="57"/>
      <c r="B56" s="137" t="s">
        <v>214</v>
      </c>
      <c r="C56" s="84">
        <v>33912468</v>
      </c>
      <c r="D56" s="175">
        <v>61250</v>
      </c>
      <c r="E56" s="85">
        <v>0.35</v>
      </c>
      <c r="F56" s="285">
        <f t="shared" si="12"/>
        <v>8244</v>
      </c>
      <c r="G56" s="205">
        <f t="shared" si="13"/>
        <v>7122</v>
      </c>
      <c r="H56" s="130">
        <f t="shared" si="14"/>
        <v>10208</v>
      </c>
      <c r="I56" s="131">
        <f t="shared" si="15"/>
        <v>7955</v>
      </c>
      <c r="J56" s="206">
        <f t="shared" si="16"/>
        <v>11136</v>
      </c>
      <c r="L56" s="176" t="s">
        <v>207</v>
      </c>
      <c r="M56" s="44"/>
      <c r="N56" s="254">
        <f t="shared" si="17"/>
        <v>83</v>
      </c>
    </row>
    <row r="57" spans="1:14" s="5" customFormat="1">
      <c r="A57" s="57"/>
      <c r="B57" s="137" t="s">
        <v>215</v>
      </c>
      <c r="C57" s="84">
        <v>33912469</v>
      </c>
      <c r="D57" s="175">
        <v>68809</v>
      </c>
      <c r="E57" s="85">
        <v>0.35</v>
      </c>
      <c r="F57" s="285">
        <f t="shared" si="12"/>
        <v>9261</v>
      </c>
      <c r="G57" s="205">
        <f t="shared" si="13"/>
        <v>8001</v>
      </c>
      <c r="H57" s="130">
        <f t="shared" si="14"/>
        <v>11468</v>
      </c>
      <c r="I57" s="131">
        <f t="shared" si="15"/>
        <v>8936</v>
      </c>
      <c r="J57" s="206">
        <f t="shared" si="16"/>
        <v>12511</v>
      </c>
      <c r="L57" s="176" t="s">
        <v>207</v>
      </c>
      <c r="M57" s="44"/>
      <c r="N57" s="254">
        <f t="shared" si="17"/>
        <v>83</v>
      </c>
    </row>
    <row r="58" spans="1:14" s="5" customFormat="1">
      <c r="A58" s="57"/>
      <c r="B58" s="137" t="s">
        <v>216</v>
      </c>
      <c r="C58" s="84">
        <v>33912470</v>
      </c>
      <c r="D58" s="175">
        <v>76377</v>
      </c>
      <c r="E58" s="85">
        <v>0.35</v>
      </c>
      <c r="F58" s="285">
        <f t="shared" si="12"/>
        <v>10280</v>
      </c>
      <c r="G58" s="205">
        <f t="shared" si="13"/>
        <v>8881</v>
      </c>
      <c r="H58" s="130">
        <f t="shared" si="14"/>
        <v>12730</v>
      </c>
      <c r="I58" s="131">
        <f t="shared" si="15"/>
        <v>9919</v>
      </c>
      <c r="J58" s="206">
        <f t="shared" si="16"/>
        <v>13887</v>
      </c>
      <c r="L58" s="176" t="s">
        <v>207</v>
      </c>
      <c r="M58" s="44"/>
      <c r="N58" s="254">
        <f t="shared" si="17"/>
        <v>83</v>
      </c>
    </row>
    <row r="59" spans="1:14" s="5" customFormat="1">
      <c r="A59" s="57"/>
      <c r="B59" s="137" t="s">
        <v>217</v>
      </c>
      <c r="C59" s="84">
        <v>33912471</v>
      </c>
      <c r="D59" s="175">
        <v>83913</v>
      </c>
      <c r="E59" s="85">
        <v>0.35</v>
      </c>
      <c r="F59" s="285">
        <f t="shared" si="12"/>
        <v>11294</v>
      </c>
      <c r="G59" s="205">
        <f t="shared" si="13"/>
        <v>9757</v>
      </c>
      <c r="H59" s="130">
        <f t="shared" si="14"/>
        <v>13986</v>
      </c>
      <c r="I59" s="131">
        <f t="shared" si="15"/>
        <v>10898</v>
      </c>
      <c r="J59" s="206">
        <f t="shared" si="16"/>
        <v>15257</v>
      </c>
      <c r="L59" s="176" t="s">
        <v>207</v>
      </c>
      <c r="M59" s="44"/>
      <c r="N59" s="254">
        <f t="shared" si="17"/>
        <v>83</v>
      </c>
    </row>
    <row r="60" spans="1:14" s="5" customFormat="1">
      <c r="A60" s="57"/>
      <c r="B60" s="137" t="s">
        <v>218</v>
      </c>
      <c r="C60" s="84">
        <v>33912472</v>
      </c>
      <c r="D60" s="175" t="s">
        <v>84</v>
      </c>
      <c r="E60" s="85">
        <v>0.35</v>
      </c>
      <c r="F60" s="286" t="s">
        <v>84</v>
      </c>
      <c r="G60" s="286" t="s">
        <v>84</v>
      </c>
      <c r="H60" s="286" t="s">
        <v>84</v>
      </c>
      <c r="I60" s="286" t="s">
        <v>84</v>
      </c>
      <c r="J60" s="286" t="s">
        <v>84</v>
      </c>
      <c r="L60" s="176" t="s">
        <v>207</v>
      </c>
      <c r="M60" s="44"/>
      <c r="N60" s="254">
        <f t="shared" si="17"/>
        <v>83</v>
      </c>
    </row>
    <row r="61" spans="1:14" s="5" customFormat="1">
      <c r="A61" s="57"/>
      <c r="B61" s="137" t="s">
        <v>219</v>
      </c>
      <c r="C61" s="84">
        <v>33912473</v>
      </c>
      <c r="D61" s="175" t="s">
        <v>84</v>
      </c>
      <c r="E61" s="85">
        <v>0.35</v>
      </c>
      <c r="F61" s="286" t="s">
        <v>84</v>
      </c>
      <c r="G61" s="286" t="s">
        <v>84</v>
      </c>
      <c r="H61" s="286" t="s">
        <v>84</v>
      </c>
      <c r="I61" s="286" t="s">
        <v>84</v>
      </c>
      <c r="J61" s="286" t="s">
        <v>84</v>
      </c>
      <c r="L61" s="176" t="s">
        <v>207</v>
      </c>
      <c r="M61" s="44"/>
      <c r="N61" s="254">
        <f t="shared" si="17"/>
        <v>84</v>
      </c>
    </row>
    <row r="62" spans="1:14" s="5" customFormat="1">
      <c r="A62" s="57"/>
      <c r="B62" s="137" t="s">
        <v>220</v>
      </c>
      <c r="C62" s="84">
        <v>33912474</v>
      </c>
      <c r="D62" s="175" t="s">
        <v>84</v>
      </c>
      <c r="E62" s="85">
        <v>0.35</v>
      </c>
      <c r="F62" s="286" t="s">
        <v>84</v>
      </c>
      <c r="G62" s="286" t="s">
        <v>84</v>
      </c>
      <c r="H62" s="286" t="s">
        <v>84</v>
      </c>
      <c r="I62" s="286" t="s">
        <v>84</v>
      </c>
      <c r="J62" s="286" t="s">
        <v>84</v>
      </c>
      <c r="L62" s="176" t="s">
        <v>207</v>
      </c>
      <c r="M62" s="44"/>
      <c r="N62" s="254">
        <f t="shared" si="17"/>
        <v>84</v>
      </c>
    </row>
    <row r="63" spans="1:14" s="5" customFormat="1"/>
    <row r="64" spans="1:14" s="5" customFormat="1" ht="42">
      <c r="A64" s="57"/>
      <c r="B64" s="169" t="s">
        <v>45</v>
      </c>
      <c r="C64" s="170" t="s">
        <v>168</v>
      </c>
      <c r="D64" s="169" t="s">
        <v>47</v>
      </c>
      <c r="E64" s="170" t="s">
        <v>48</v>
      </c>
      <c r="F64" s="213" t="s">
        <v>49</v>
      </c>
      <c r="G64" s="169" t="s">
        <v>50</v>
      </c>
      <c r="H64" s="170" t="s">
        <v>51</v>
      </c>
      <c r="I64" s="168" t="s">
        <v>52</v>
      </c>
      <c r="J64" s="168" t="s">
        <v>53</v>
      </c>
      <c r="L64" s="250" t="s">
        <v>54</v>
      </c>
      <c r="M64" s="251"/>
      <c r="N64" s="253" t="s">
        <v>55</v>
      </c>
    </row>
    <row r="65" spans="1:14" s="5" customFormat="1" ht="21">
      <c r="A65" s="57"/>
      <c r="B65" s="184" t="s">
        <v>221</v>
      </c>
      <c r="C65" s="185"/>
      <c r="D65" s="191"/>
      <c r="E65" s="187"/>
      <c r="F65" s="188"/>
      <c r="G65" s="189"/>
      <c r="H65" s="237"/>
      <c r="I65" s="280"/>
      <c r="J65" s="281"/>
      <c r="L65" s="176"/>
      <c r="M65" s="44"/>
      <c r="N65" s="254"/>
    </row>
    <row r="66" spans="1:14" s="5" customFormat="1">
      <c r="A66" s="57"/>
      <c r="B66" s="346" t="s">
        <v>222</v>
      </c>
      <c r="C66" s="341"/>
      <c r="D66" s="341"/>
      <c r="E66" s="341"/>
      <c r="F66" s="341"/>
      <c r="G66" s="341"/>
      <c r="H66" s="341"/>
      <c r="I66" s="341"/>
      <c r="J66" s="342"/>
      <c r="L66" s="82"/>
      <c r="N66" s="254"/>
    </row>
    <row r="67" spans="1:14" s="5" customFormat="1">
      <c r="A67" s="57"/>
      <c r="B67" s="137" t="s">
        <v>223</v>
      </c>
      <c r="C67" s="89">
        <v>33077120</v>
      </c>
      <c r="D67" s="175">
        <v>3862</v>
      </c>
      <c r="E67" s="90">
        <v>0.35</v>
      </c>
      <c r="F67" s="285">
        <f>ROUND(D67/$F$11,0)</f>
        <v>520</v>
      </c>
      <c r="G67" s="205">
        <f>ROUND(D67/$G$11,0)</f>
        <v>449</v>
      </c>
      <c r="H67" s="130">
        <f>ROUND(D67/$H$11,0)</f>
        <v>644</v>
      </c>
      <c r="I67" s="131">
        <f>ROUND(D67/$I$11,0)</f>
        <v>502</v>
      </c>
      <c r="J67" s="206">
        <f>ROUND(D67/$J$11,0)</f>
        <v>702</v>
      </c>
      <c r="L67" s="82"/>
      <c r="N67" s="254">
        <f>LEN(B67)</f>
        <v>77</v>
      </c>
    </row>
    <row r="68" spans="1:14" s="5" customFormat="1" ht="31.15">
      <c r="A68" s="57"/>
      <c r="B68" s="137" t="s">
        <v>224</v>
      </c>
      <c r="C68" s="89">
        <v>33077130</v>
      </c>
      <c r="D68" s="175">
        <v>6202</v>
      </c>
      <c r="E68" s="90">
        <v>0.35</v>
      </c>
      <c r="F68" s="285">
        <f>ROUND(D68/$F$11,0)</f>
        <v>835</v>
      </c>
      <c r="G68" s="205">
        <f>ROUND(D68/$G$11,0)</f>
        <v>721</v>
      </c>
      <c r="H68" s="130">
        <f>ROUND(D68/$H$11,0)</f>
        <v>1034</v>
      </c>
      <c r="I68" s="131">
        <f>ROUND(D68/$I$11,0)</f>
        <v>805</v>
      </c>
      <c r="J68" s="206">
        <f>ROUND(D68/$J$11,0)</f>
        <v>1128</v>
      </c>
      <c r="L68" s="82" t="s">
        <v>62</v>
      </c>
      <c r="N68" s="254">
        <f>LEN(B68)</f>
        <v>97</v>
      </c>
    </row>
    <row r="69" spans="1:14" s="5" customFormat="1" ht="31.15">
      <c r="A69" s="57"/>
      <c r="B69" s="137" t="s">
        <v>90</v>
      </c>
      <c r="C69" s="89">
        <v>33077150</v>
      </c>
      <c r="D69" s="334">
        <v>8202</v>
      </c>
      <c r="E69" s="85">
        <v>0.35</v>
      </c>
      <c r="F69" s="285">
        <f>ROUND(D69/$F$11,0)</f>
        <v>1104</v>
      </c>
      <c r="G69" s="205">
        <f>ROUND(D69/$G$11,0)</f>
        <v>954</v>
      </c>
      <c r="H69" s="130">
        <f>ROUND(D69/$H$11,0)</f>
        <v>1367</v>
      </c>
      <c r="I69" s="131">
        <f>ROUND(D69/$I$11,0)</f>
        <v>1065</v>
      </c>
      <c r="J69" s="206">
        <f>ROUND(D69/$J$11,0)</f>
        <v>1491</v>
      </c>
      <c r="L69" s="82" t="s">
        <v>225</v>
      </c>
      <c r="N69" s="254">
        <f>LEN(B69)</f>
        <v>91</v>
      </c>
    </row>
    <row r="70" spans="1:14" s="5" customFormat="1">
      <c r="A70" s="57"/>
      <c r="B70" s="346" t="s">
        <v>91</v>
      </c>
      <c r="C70" s="341"/>
      <c r="D70" s="341"/>
      <c r="E70" s="341"/>
      <c r="F70" s="341"/>
      <c r="G70" s="341"/>
      <c r="H70" s="341"/>
      <c r="I70" s="341"/>
      <c r="J70" s="342"/>
      <c r="L70" s="82"/>
      <c r="N70" s="82"/>
    </row>
    <row r="71" spans="1:14" s="5" customFormat="1" ht="21">
      <c r="B71" s="137" t="s">
        <v>92</v>
      </c>
      <c r="C71" s="89">
        <v>33077140</v>
      </c>
      <c r="D71" s="175">
        <v>2926</v>
      </c>
      <c r="E71" s="90">
        <v>0.35</v>
      </c>
      <c r="F71" s="285">
        <f>ROUND(D71/$F$11,0)</f>
        <v>394</v>
      </c>
      <c r="G71" s="205">
        <f>ROUND(D71/$G$11,0)</f>
        <v>340</v>
      </c>
      <c r="H71" s="130">
        <f>ROUND(D71/$H$11,0)</f>
        <v>488</v>
      </c>
      <c r="I71" s="131">
        <f>ROUND(D71/$I$11,0)</f>
        <v>380</v>
      </c>
      <c r="J71" s="206">
        <f>ROUND(D71/$J$11,0)</f>
        <v>532</v>
      </c>
      <c r="L71" s="256"/>
      <c r="M71" s="210"/>
      <c r="N71" s="254">
        <f>LEN(B71)</f>
        <v>76</v>
      </c>
    </row>
    <row r="72" spans="1:14" s="5" customFormat="1" ht="21">
      <c r="B72" s="346" t="s">
        <v>93</v>
      </c>
      <c r="C72" s="341"/>
      <c r="D72" s="341"/>
      <c r="E72" s="341"/>
      <c r="F72" s="341"/>
      <c r="G72" s="341"/>
      <c r="H72" s="341"/>
      <c r="I72" s="341"/>
      <c r="J72" s="342"/>
      <c r="L72" s="256"/>
      <c r="M72" s="210"/>
      <c r="N72" s="279"/>
    </row>
    <row r="73" spans="1:14" s="5" customFormat="1" ht="29.65" customHeight="1">
      <c r="B73" s="62"/>
      <c r="C73" s="62"/>
      <c r="D73" s="62"/>
      <c r="E73" s="62"/>
      <c r="F73" s="62"/>
      <c r="G73" s="62"/>
      <c r="H73" s="62"/>
      <c r="I73" s="62"/>
      <c r="J73" s="62"/>
      <c r="L73" s="44"/>
      <c r="M73" s="44"/>
    </row>
    <row r="74" spans="1:14" s="5" customFormat="1" ht="31.15">
      <c r="A74" s="57"/>
      <c r="B74" s="106" t="s">
        <v>226</v>
      </c>
      <c r="C74" s="359"/>
      <c r="D74" s="359"/>
      <c r="E74" s="359"/>
      <c r="F74" s="73"/>
      <c r="G74" s="63"/>
      <c r="H74" s="115"/>
      <c r="I74" s="77"/>
      <c r="J74" s="77"/>
      <c r="L74" s="250" t="s">
        <v>54</v>
      </c>
      <c r="M74" s="251"/>
      <c r="N74" s="253" t="s">
        <v>55</v>
      </c>
    </row>
    <row r="75" spans="1:14" s="5" customFormat="1" ht="42">
      <c r="A75" s="57"/>
      <c r="B75" s="169" t="s">
        <v>45</v>
      </c>
      <c r="C75" s="170" t="s">
        <v>168</v>
      </c>
      <c r="D75" s="169" t="s">
        <v>169</v>
      </c>
      <c r="E75" s="170" t="s">
        <v>48</v>
      </c>
      <c r="F75" s="213" t="s">
        <v>49</v>
      </c>
      <c r="G75" s="169" t="s">
        <v>50</v>
      </c>
      <c r="H75" s="170" t="s">
        <v>51</v>
      </c>
      <c r="I75" s="168" t="s">
        <v>52</v>
      </c>
      <c r="J75" s="168" t="s">
        <v>53</v>
      </c>
      <c r="L75" s="82"/>
      <c r="N75" s="82"/>
    </row>
    <row r="76" spans="1:14" s="5" customFormat="1" ht="51" customHeight="1">
      <c r="B76" s="340" t="s">
        <v>133</v>
      </c>
      <c r="C76" s="341"/>
      <c r="D76" s="341"/>
      <c r="E76" s="341"/>
      <c r="F76" s="341"/>
      <c r="G76" s="341"/>
      <c r="H76" s="341"/>
      <c r="I76" s="341"/>
      <c r="J76" s="342"/>
      <c r="L76" s="82"/>
      <c r="N76" s="82"/>
    </row>
    <row r="77" spans="1:14" s="5" customFormat="1" ht="71.25" customHeight="1">
      <c r="B77" s="343" t="s">
        <v>227</v>
      </c>
      <c r="C77" s="344"/>
      <c r="D77" s="344"/>
      <c r="E77" s="344"/>
      <c r="F77" s="344"/>
      <c r="G77" s="344"/>
      <c r="H77" s="344"/>
      <c r="I77" s="344"/>
      <c r="J77" s="345"/>
      <c r="L77" s="82"/>
      <c r="N77" s="254"/>
    </row>
    <row r="78" spans="1:14" s="5" customFormat="1">
      <c r="B78" s="137" t="s">
        <v>135</v>
      </c>
      <c r="C78" s="89">
        <v>33014710</v>
      </c>
      <c r="D78" s="175">
        <v>31500</v>
      </c>
      <c r="E78" s="335">
        <v>0.35</v>
      </c>
      <c r="F78" s="285">
        <f>ROUND(D78/$F$11,0)</f>
        <v>4240</v>
      </c>
      <c r="G78" s="205">
        <f>ROUND(D78/$G$11,0)</f>
        <v>3663</v>
      </c>
      <c r="H78" s="130">
        <f>ROUND(D78/$H$11,0)</f>
        <v>5250</v>
      </c>
      <c r="I78" s="131">
        <f>ROUND(D78/$I$11,0)</f>
        <v>4091</v>
      </c>
      <c r="J78" s="206">
        <f>ROUND(D78/$J$11,0)</f>
        <v>5727</v>
      </c>
      <c r="L78" s="82" t="s">
        <v>62</v>
      </c>
      <c r="N78" s="254">
        <f t="shared" ref="N78:N83" si="18">LEN(B78)</f>
        <v>52</v>
      </c>
    </row>
    <row r="79" spans="1:14" s="5" customFormat="1">
      <c r="B79" s="137" t="s">
        <v>136</v>
      </c>
      <c r="C79" s="89">
        <v>33014725</v>
      </c>
      <c r="D79" s="175">
        <v>47250</v>
      </c>
      <c r="E79" s="335">
        <v>0.35</v>
      </c>
      <c r="F79" s="285">
        <f>ROUND(D79/$F$11,0)</f>
        <v>6359</v>
      </c>
      <c r="G79" s="205">
        <f>ROUND(D79/$G$11,0)</f>
        <v>5494</v>
      </c>
      <c r="H79" s="130">
        <f>ROUND(D79/$H$11,0)</f>
        <v>7875</v>
      </c>
      <c r="I79" s="131">
        <f>ROUND(D79/$I$11,0)</f>
        <v>6136</v>
      </c>
      <c r="J79" s="206">
        <f>ROUND(D79/$J$11,0)</f>
        <v>8591</v>
      </c>
      <c r="L79" s="82" t="s">
        <v>62</v>
      </c>
      <c r="N79" s="254">
        <f t="shared" si="18"/>
        <v>52</v>
      </c>
    </row>
    <row r="80" spans="1:14" s="5" customFormat="1">
      <c r="B80" s="137" t="s">
        <v>137</v>
      </c>
      <c r="C80" s="89">
        <v>33014750</v>
      </c>
      <c r="D80" s="175">
        <v>63000</v>
      </c>
      <c r="E80" s="335">
        <v>0.35</v>
      </c>
      <c r="F80" s="285">
        <f>ROUND(D80/$F$11,0)</f>
        <v>8479</v>
      </c>
      <c r="G80" s="205">
        <f>ROUND(D80/$G$11,0)</f>
        <v>7326</v>
      </c>
      <c r="H80" s="130">
        <f>ROUND(D80/$H$11,0)</f>
        <v>10500</v>
      </c>
      <c r="I80" s="131">
        <f>ROUND(D80/$I$11,0)</f>
        <v>8182</v>
      </c>
      <c r="J80" s="206">
        <f>ROUND(D80/$J$11,0)</f>
        <v>11455</v>
      </c>
      <c r="L80" s="82" t="s">
        <v>62</v>
      </c>
      <c r="N80" s="254">
        <f t="shared" si="18"/>
        <v>52</v>
      </c>
    </row>
    <row r="81" spans="1:14" s="5" customFormat="1">
      <c r="B81" s="137" t="s">
        <v>138</v>
      </c>
      <c r="C81" s="89">
        <v>33014760</v>
      </c>
      <c r="D81" s="175">
        <v>84000</v>
      </c>
      <c r="E81" s="335">
        <v>0.35</v>
      </c>
      <c r="F81" s="285">
        <f>ROUND(D81/$F$11,0)</f>
        <v>11306</v>
      </c>
      <c r="G81" s="205">
        <f>ROUND(D81/$G$11,0)</f>
        <v>9767</v>
      </c>
      <c r="H81" s="130">
        <f>ROUND(D81/$H$11,0)</f>
        <v>14000</v>
      </c>
      <c r="I81" s="131">
        <f>ROUND(D81/$I$11,0)</f>
        <v>10909</v>
      </c>
      <c r="J81" s="206">
        <f>ROUND(D81/$J$11,0)</f>
        <v>15273</v>
      </c>
      <c r="L81" s="82" t="s">
        <v>62</v>
      </c>
      <c r="N81" s="254">
        <f t="shared" si="18"/>
        <v>53</v>
      </c>
    </row>
    <row r="82" spans="1:14" s="5" customFormat="1">
      <c r="B82" s="137" t="s">
        <v>139</v>
      </c>
      <c r="C82" s="89">
        <v>33014770</v>
      </c>
      <c r="D82" s="175">
        <v>94500</v>
      </c>
      <c r="E82" s="335">
        <v>0.35</v>
      </c>
      <c r="F82" s="285">
        <f>ROUND(D82/$F$11,0)</f>
        <v>12719</v>
      </c>
      <c r="G82" s="205">
        <f>ROUND(D82/$G$11,0)</f>
        <v>10988</v>
      </c>
      <c r="H82" s="130">
        <f>ROUND(D82/$H$11,0)</f>
        <v>15750</v>
      </c>
      <c r="I82" s="131">
        <f>ROUND(D82/$I$11,0)</f>
        <v>12273</v>
      </c>
      <c r="J82" s="206">
        <f>ROUND(D82/$J$11,0)</f>
        <v>17182</v>
      </c>
      <c r="L82" s="82" t="s">
        <v>62</v>
      </c>
      <c r="N82" s="254">
        <f t="shared" si="18"/>
        <v>53</v>
      </c>
    </row>
    <row r="83" spans="1:14" s="5" customFormat="1" ht="25.9">
      <c r="B83" s="137" t="s">
        <v>140</v>
      </c>
      <c r="C83" s="89">
        <v>33014790</v>
      </c>
      <c r="D83" s="175" t="s">
        <v>84</v>
      </c>
      <c r="E83" s="335">
        <v>0.35</v>
      </c>
      <c r="F83" s="86" t="s">
        <v>84</v>
      </c>
      <c r="G83" s="86" t="s">
        <v>84</v>
      </c>
      <c r="H83" s="86" t="s">
        <v>84</v>
      </c>
      <c r="I83" s="86" t="s">
        <v>84</v>
      </c>
      <c r="J83" s="86" t="s">
        <v>84</v>
      </c>
      <c r="L83" s="82" t="s">
        <v>62</v>
      </c>
      <c r="M83" s="251"/>
      <c r="N83" s="254">
        <f t="shared" si="18"/>
        <v>57</v>
      </c>
    </row>
    <row r="84" spans="1:14" s="5" customFormat="1"/>
    <row r="85" spans="1:14" s="5" customFormat="1" ht="21">
      <c r="A85" s="57"/>
      <c r="B85" s="340" t="s">
        <v>228</v>
      </c>
      <c r="C85" s="341"/>
      <c r="D85" s="341"/>
      <c r="E85" s="341"/>
      <c r="F85" s="341"/>
      <c r="G85" s="341"/>
      <c r="H85" s="341"/>
      <c r="I85" s="341"/>
      <c r="J85" s="342"/>
      <c r="L85" s="82"/>
      <c r="N85" s="82"/>
    </row>
    <row r="86" spans="1:14" s="5" customFormat="1" ht="48.6" customHeight="1">
      <c r="A86" s="57"/>
      <c r="B86" s="343" t="s">
        <v>229</v>
      </c>
      <c r="C86" s="344"/>
      <c r="D86" s="344"/>
      <c r="E86" s="344"/>
      <c r="F86" s="344"/>
      <c r="G86" s="344"/>
      <c r="H86" s="344"/>
      <c r="I86" s="344"/>
      <c r="J86" s="345"/>
      <c r="L86" s="82"/>
      <c r="N86" s="82"/>
    </row>
    <row r="87" spans="1:14" s="5" customFormat="1">
      <c r="A87" s="57"/>
      <c r="B87" s="194" t="s">
        <v>143</v>
      </c>
      <c r="C87" s="195">
        <v>33016724</v>
      </c>
      <c r="D87" s="175">
        <v>4005</v>
      </c>
      <c r="E87" s="196">
        <v>0.35</v>
      </c>
      <c r="F87" s="285">
        <f>ROUND(D87/$F$11,0)</f>
        <v>539</v>
      </c>
      <c r="G87" s="205">
        <f>ROUND(D87/$G$11,0)</f>
        <v>466</v>
      </c>
      <c r="H87" s="130">
        <f>ROUND(D87/$H$11,0)</f>
        <v>668</v>
      </c>
      <c r="I87" s="131">
        <f>ROUND(D87/$I$11,0)</f>
        <v>520</v>
      </c>
      <c r="J87" s="206">
        <f>ROUND(D87/$J$11,0)</f>
        <v>728</v>
      </c>
      <c r="L87" s="82"/>
      <c r="N87" s="254">
        <f t="shared" ref="N87:N100" si="19">LEN(B87)</f>
        <v>67</v>
      </c>
    </row>
    <row r="88" spans="1:14" s="5" customFormat="1">
      <c r="A88" s="57"/>
      <c r="B88" s="194" t="s">
        <v>145</v>
      </c>
      <c r="C88" s="195">
        <v>33016725</v>
      </c>
      <c r="D88" s="175">
        <v>9511.875</v>
      </c>
      <c r="E88" s="196">
        <v>0.35</v>
      </c>
      <c r="F88" s="285">
        <f t="shared" ref="F88:F100" si="20">ROUND(D88/$F$11,0)</f>
        <v>1280</v>
      </c>
      <c r="G88" s="205">
        <f t="shared" ref="G88:G100" si="21">ROUND(D88/$G$11,0)</f>
        <v>1106</v>
      </c>
      <c r="H88" s="130">
        <f t="shared" ref="H88:H100" si="22">ROUND(D88/$H$11,0)</f>
        <v>1585</v>
      </c>
      <c r="I88" s="131">
        <f t="shared" ref="I88:I100" si="23">ROUND(D88/$I$11,0)</f>
        <v>1235</v>
      </c>
      <c r="J88" s="206">
        <f t="shared" ref="J88:J100" si="24">ROUND(D88/$J$11,0)</f>
        <v>1729</v>
      </c>
      <c r="L88" s="82"/>
      <c r="N88" s="254">
        <f t="shared" si="19"/>
        <v>67</v>
      </c>
    </row>
    <row r="89" spans="1:14" s="5" customFormat="1">
      <c r="A89" s="57"/>
      <c r="B89" s="194" t="s">
        <v>146</v>
      </c>
      <c r="C89" s="195">
        <v>33016726</v>
      </c>
      <c r="D89" s="175">
        <v>18022.5</v>
      </c>
      <c r="E89" s="196">
        <v>0.35</v>
      </c>
      <c r="F89" s="285">
        <f t="shared" si="20"/>
        <v>2426</v>
      </c>
      <c r="G89" s="205">
        <f t="shared" si="21"/>
        <v>2096</v>
      </c>
      <c r="H89" s="130">
        <f t="shared" si="22"/>
        <v>3004</v>
      </c>
      <c r="I89" s="131">
        <f t="shared" si="23"/>
        <v>2341</v>
      </c>
      <c r="J89" s="206">
        <f t="shared" si="24"/>
        <v>3277</v>
      </c>
      <c r="L89" s="82"/>
      <c r="N89" s="254">
        <f t="shared" si="19"/>
        <v>67</v>
      </c>
    </row>
    <row r="90" spans="1:14" s="5" customFormat="1">
      <c r="A90" s="57"/>
      <c r="B90" s="194" t="s">
        <v>147</v>
      </c>
      <c r="C90" s="195">
        <v>33016732</v>
      </c>
      <c r="D90" s="175">
        <v>24030</v>
      </c>
      <c r="E90" s="196">
        <v>0.35</v>
      </c>
      <c r="F90" s="285">
        <f t="shared" si="20"/>
        <v>3234</v>
      </c>
      <c r="G90" s="205">
        <f t="shared" si="21"/>
        <v>2794</v>
      </c>
      <c r="H90" s="130">
        <f t="shared" si="22"/>
        <v>4005</v>
      </c>
      <c r="I90" s="131">
        <f t="shared" si="23"/>
        <v>3121</v>
      </c>
      <c r="J90" s="206">
        <f t="shared" si="24"/>
        <v>4369</v>
      </c>
      <c r="L90" s="82"/>
      <c r="N90" s="254">
        <f t="shared" si="19"/>
        <v>67</v>
      </c>
    </row>
    <row r="91" spans="1:14" s="5" customFormat="1">
      <c r="A91" s="57"/>
      <c r="B91" s="194" t="s">
        <v>148</v>
      </c>
      <c r="C91" s="195">
        <v>33016727</v>
      </c>
      <c r="D91" s="175">
        <v>30037.5</v>
      </c>
      <c r="E91" s="196">
        <v>0.35</v>
      </c>
      <c r="F91" s="285">
        <f t="shared" si="20"/>
        <v>4043</v>
      </c>
      <c r="G91" s="205">
        <f t="shared" si="21"/>
        <v>3493</v>
      </c>
      <c r="H91" s="130">
        <f t="shared" si="22"/>
        <v>5006</v>
      </c>
      <c r="I91" s="131">
        <f t="shared" si="23"/>
        <v>3901</v>
      </c>
      <c r="J91" s="206">
        <f t="shared" si="24"/>
        <v>5461</v>
      </c>
      <c r="L91" s="82"/>
      <c r="N91" s="254">
        <f t="shared" si="19"/>
        <v>68</v>
      </c>
    </row>
    <row r="92" spans="1:14" s="5" customFormat="1">
      <c r="A92" s="57"/>
      <c r="B92" s="194" t="s">
        <v>149</v>
      </c>
      <c r="C92" s="195">
        <v>33016733</v>
      </c>
      <c r="D92" s="175">
        <v>33041.25</v>
      </c>
      <c r="E92" s="196">
        <v>0.35</v>
      </c>
      <c r="F92" s="285">
        <f t="shared" si="20"/>
        <v>4447</v>
      </c>
      <c r="G92" s="205">
        <f t="shared" si="21"/>
        <v>3842</v>
      </c>
      <c r="H92" s="130">
        <f t="shared" si="22"/>
        <v>5507</v>
      </c>
      <c r="I92" s="131">
        <f t="shared" si="23"/>
        <v>4291</v>
      </c>
      <c r="J92" s="206">
        <f t="shared" si="24"/>
        <v>6008</v>
      </c>
      <c r="L92" s="82"/>
      <c r="N92" s="254">
        <f t="shared" si="19"/>
        <v>68</v>
      </c>
    </row>
    <row r="93" spans="1:14" s="5" customFormat="1">
      <c r="A93" s="57"/>
      <c r="B93" s="194" t="s">
        <v>150</v>
      </c>
      <c r="C93" s="195">
        <v>33016734</v>
      </c>
      <c r="D93" s="175">
        <v>36045</v>
      </c>
      <c r="E93" s="196">
        <v>0.35</v>
      </c>
      <c r="F93" s="285">
        <f t="shared" si="20"/>
        <v>4851</v>
      </c>
      <c r="G93" s="205">
        <f t="shared" si="21"/>
        <v>4191</v>
      </c>
      <c r="H93" s="130">
        <f t="shared" si="22"/>
        <v>6008</v>
      </c>
      <c r="I93" s="131">
        <f t="shared" si="23"/>
        <v>4681</v>
      </c>
      <c r="J93" s="206">
        <f t="shared" si="24"/>
        <v>6554</v>
      </c>
      <c r="L93" s="82"/>
      <c r="N93" s="254">
        <f t="shared" si="19"/>
        <v>68</v>
      </c>
    </row>
    <row r="94" spans="1:14" s="5" customFormat="1">
      <c r="A94" s="57"/>
      <c r="B94" s="194" t="s">
        <v>151</v>
      </c>
      <c r="C94" s="197">
        <v>33016728</v>
      </c>
      <c r="D94" s="175">
        <v>40050</v>
      </c>
      <c r="E94" s="196">
        <v>0.35</v>
      </c>
      <c r="F94" s="285">
        <f t="shared" si="20"/>
        <v>5390</v>
      </c>
      <c r="G94" s="205">
        <f t="shared" si="21"/>
        <v>4657</v>
      </c>
      <c r="H94" s="130">
        <f t="shared" si="22"/>
        <v>6675</v>
      </c>
      <c r="I94" s="131">
        <f t="shared" si="23"/>
        <v>5201</v>
      </c>
      <c r="J94" s="206">
        <f t="shared" si="24"/>
        <v>7282</v>
      </c>
      <c r="L94" s="82"/>
      <c r="N94" s="254">
        <f t="shared" si="19"/>
        <v>68</v>
      </c>
    </row>
    <row r="95" spans="1:14" s="5" customFormat="1">
      <c r="A95" s="57"/>
      <c r="B95" s="194" t="s">
        <v>152</v>
      </c>
      <c r="C95" s="195">
        <v>33016735</v>
      </c>
      <c r="D95" s="175">
        <v>42052.5</v>
      </c>
      <c r="E95" s="196">
        <v>0.35</v>
      </c>
      <c r="F95" s="285">
        <f t="shared" si="20"/>
        <v>5660</v>
      </c>
      <c r="G95" s="205">
        <f t="shared" si="21"/>
        <v>4890</v>
      </c>
      <c r="H95" s="130">
        <f t="shared" si="22"/>
        <v>7009</v>
      </c>
      <c r="I95" s="131">
        <f t="shared" si="23"/>
        <v>5461</v>
      </c>
      <c r="J95" s="206">
        <f t="shared" si="24"/>
        <v>7646</v>
      </c>
      <c r="L95" s="82"/>
      <c r="N95" s="254">
        <f t="shared" si="19"/>
        <v>68</v>
      </c>
    </row>
    <row r="96" spans="1:14" s="5" customFormat="1">
      <c r="A96" s="57"/>
      <c r="B96" s="194" t="s">
        <v>153</v>
      </c>
      <c r="C96" s="195">
        <v>33016736</v>
      </c>
      <c r="D96" s="175">
        <v>48060</v>
      </c>
      <c r="E96" s="196">
        <v>0.35</v>
      </c>
      <c r="F96" s="285">
        <f t="shared" si="20"/>
        <v>6468</v>
      </c>
      <c r="G96" s="205">
        <f t="shared" si="21"/>
        <v>5588</v>
      </c>
      <c r="H96" s="130">
        <f t="shared" si="22"/>
        <v>8010</v>
      </c>
      <c r="I96" s="131">
        <f t="shared" si="23"/>
        <v>6242</v>
      </c>
      <c r="J96" s="206">
        <f t="shared" si="24"/>
        <v>8738</v>
      </c>
      <c r="L96" s="82"/>
      <c r="N96" s="254">
        <f t="shared" si="19"/>
        <v>68</v>
      </c>
    </row>
    <row r="97" spans="1:14" s="5" customFormat="1">
      <c r="A97" s="57"/>
      <c r="B97" s="194" t="s">
        <v>154</v>
      </c>
      <c r="C97" s="197">
        <v>33016729</v>
      </c>
      <c r="D97" s="175">
        <v>50062.5</v>
      </c>
      <c r="E97" s="196">
        <v>0.35</v>
      </c>
      <c r="F97" s="285">
        <f t="shared" si="20"/>
        <v>6738</v>
      </c>
      <c r="G97" s="205">
        <f t="shared" si="21"/>
        <v>5821</v>
      </c>
      <c r="H97" s="130">
        <f t="shared" si="22"/>
        <v>8344</v>
      </c>
      <c r="I97" s="131">
        <f t="shared" si="23"/>
        <v>6502</v>
      </c>
      <c r="J97" s="206">
        <f t="shared" si="24"/>
        <v>9102</v>
      </c>
      <c r="L97" s="82"/>
      <c r="N97" s="254">
        <f t="shared" si="19"/>
        <v>68</v>
      </c>
    </row>
    <row r="98" spans="1:14" s="5" customFormat="1">
      <c r="A98" s="57"/>
      <c r="B98" s="194" t="s">
        <v>155</v>
      </c>
      <c r="C98" s="195">
        <v>33016737</v>
      </c>
      <c r="D98" s="175">
        <v>66082.5</v>
      </c>
      <c r="E98" s="196">
        <v>0.35</v>
      </c>
      <c r="F98" s="285">
        <f t="shared" si="20"/>
        <v>8894</v>
      </c>
      <c r="G98" s="205">
        <f t="shared" si="21"/>
        <v>7684</v>
      </c>
      <c r="H98" s="130">
        <f t="shared" si="22"/>
        <v>11014</v>
      </c>
      <c r="I98" s="131">
        <f t="shared" si="23"/>
        <v>8582</v>
      </c>
      <c r="J98" s="206">
        <f t="shared" si="24"/>
        <v>12015</v>
      </c>
      <c r="L98" s="82"/>
      <c r="N98" s="254">
        <f t="shared" si="19"/>
        <v>68</v>
      </c>
    </row>
    <row r="99" spans="1:14" s="5" customFormat="1">
      <c r="A99" s="57"/>
      <c r="B99" s="194" t="s">
        <v>156</v>
      </c>
      <c r="C99" s="197">
        <v>33016730</v>
      </c>
      <c r="D99" s="175">
        <v>80100</v>
      </c>
      <c r="E99" s="196">
        <v>0.35</v>
      </c>
      <c r="F99" s="285">
        <f t="shared" si="20"/>
        <v>10781</v>
      </c>
      <c r="G99" s="205">
        <f t="shared" si="21"/>
        <v>9314</v>
      </c>
      <c r="H99" s="130">
        <f t="shared" si="22"/>
        <v>13350</v>
      </c>
      <c r="I99" s="131">
        <f t="shared" si="23"/>
        <v>10403</v>
      </c>
      <c r="J99" s="206">
        <f t="shared" si="24"/>
        <v>14564</v>
      </c>
      <c r="L99" s="82"/>
      <c r="N99" s="254">
        <f t="shared" si="19"/>
        <v>69</v>
      </c>
    </row>
    <row r="100" spans="1:14" s="5" customFormat="1">
      <c r="A100" s="57"/>
      <c r="B100" s="194" t="s">
        <v>157</v>
      </c>
      <c r="C100" s="197">
        <v>33016731</v>
      </c>
      <c r="D100" s="175">
        <v>100125</v>
      </c>
      <c r="E100" s="196">
        <v>0.35</v>
      </c>
      <c r="F100" s="285">
        <f t="shared" si="20"/>
        <v>13476</v>
      </c>
      <c r="G100" s="205">
        <f t="shared" si="21"/>
        <v>11642</v>
      </c>
      <c r="H100" s="130">
        <f t="shared" si="22"/>
        <v>16688</v>
      </c>
      <c r="I100" s="131">
        <f t="shared" si="23"/>
        <v>13003</v>
      </c>
      <c r="J100" s="206">
        <f t="shared" si="24"/>
        <v>18205</v>
      </c>
      <c r="L100" s="82"/>
      <c r="N100" s="254">
        <f t="shared" si="19"/>
        <v>69</v>
      </c>
    </row>
    <row r="102" spans="1:14">
      <c r="A102" s="57"/>
      <c r="B102" s="8"/>
      <c r="C102" s="16"/>
      <c r="D102" s="83"/>
      <c r="E102" s="37"/>
      <c r="F102" s="97"/>
      <c r="G102" s="63"/>
      <c r="H102" s="107"/>
      <c r="I102" s="65"/>
      <c r="J102" s="65"/>
    </row>
    <row r="110" spans="1:14" s="5" customFormat="1">
      <c r="A110" s="55"/>
      <c r="B110" s="9"/>
      <c r="C110" s="26"/>
      <c r="D110"/>
      <c r="E110"/>
      <c r="F110" s="22"/>
      <c r="G110"/>
      <c r="H110" s="17"/>
      <c r="I110" s="31"/>
      <c r="J110" s="31"/>
      <c r="L110" s="44"/>
      <c r="M110" s="44"/>
    </row>
    <row r="111" spans="1:14">
      <c r="A111" s="57"/>
      <c r="B111" s="8"/>
      <c r="C111" s="16"/>
      <c r="D111" s="5"/>
      <c r="E111" s="37"/>
      <c r="F111" s="73"/>
      <c r="G111" s="45"/>
      <c r="H111" s="107"/>
      <c r="I111" s="46"/>
      <c r="J111" s="46"/>
    </row>
    <row r="114" spans="1:14" s="5" customFormat="1" ht="37.5" customHeight="1">
      <c r="A114" s="55"/>
      <c r="B114" s="9"/>
      <c r="C114" s="26"/>
      <c r="D114"/>
      <c r="E114"/>
      <c r="F114" s="22"/>
      <c r="G114"/>
      <c r="H114" s="17"/>
      <c r="I114" s="31"/>
      <c r="J114" s="31"/>
      <c r="L114" s="44"/>
      <c r="M114" s="44"/>
    </row>
    <row r="115" spans="1:14" s="5" customFormat="1" ht="37.5" customHeight="1">
      <c r="A115" s="57"/>
      <c r="L115" s="44"/>
      <c r="M115" s="44"/>
    </row>
    <row r="116" spans="1:14" s="5" customFormat="1" ht="37.5" customHeight="1">
      <c r="A116" s="57"/>
      <c r="B116" s="60"/>
      <c r="C116" s="16"/>
      <c r="D116" s="83"/>
      <c r="E116" s="37"/>
      <c r="F116" s="97"/>
      <c r="G116" s="63"/>
      <c r="H116" s="112"/>
      <c r="I116" s="132"/>
      <c r="J116" s="109"/>
      <c r="L116" s="44"/>
      <c r="M116" s="44"/>
    </row>
    <row r="117" spans="1:14" s="5" customFormat="1" ht="37.5" customHeight="1">
      <c r="A117" s="57"/>
      <c r="B117" s="60"/>
      <c r="C117" s="16"/>
      <c r="D117" s="83"/>
      <c r="E117" s="37"/>
      <c r="F117" s="97"/>
      <c r="G117" s="63"/>
      <c r="H117" s="112"/>
      <c r="I117" s="132"/>
      <c r="J117" s="109"/>
      <c r="L117" s="44"/>
      <c r="M117" s="44"/>
    </row>
    <row r="118" spans="1:14" s="5" customFormat="1" ht="37.5" customHeight="1">
      <c r="A118" s="57"/>
      <c r="B118" s="60"/>
      <c r="C118" s="16"/>
      <c r="D118" s="83"/>
      <c r="E118" s="37"/>
      <c r="F118" s="97"/>
      <c r="G118" s="63"/>
      <c r="H118" s="112"/>
      <c r="I118" s="132"/>
      <c r="J118" s="109"/>
      <c r="L118" s="44"/>
      <c r="M118" s="44"/>
    </row>
    <row r="119" spans="1:14" s="5" customFormat="1" ht="37.5" customHeight="1">
      <c r="A119" s="57"/>
      <c r="B119" s="8"/>
      <c r="C119" s="17"/>
      <c r="F119" s="80"/>
      <c r="H119" s="17"/>
      <c r="I119" s="20"/>
      <c r="J119" s="20"/>
      <c r="L119" s="44"/>
      <c r="M119" s="44"/>
    </row>
    <row r="120" spans="1:14" s="5" customFormat="1" ht="37.5" customHeight="1">
      <c r="A120" s="57"/>
      <c r="B120" s="8"/>
      <c r="C120" s="17"/>
      <c r="F120" s="80"/>
      <c r="H120" s="17"/>
      <c r="I120" s="20"/>
      <c r="J120" s="20"/>
      <c r="L120" s="44"/>
      <c r="M120" s="44"/>
    </row>
    <row r="121" spans="1:14" s="5" customFormat="1" ht="37.5" customHeight="1">
      <c r="A121" s="57"/>
      <c r="B121" s="8"/>
      <c r="C121" s="17"/>
      <c r="F121" s="80"/>
      <c r="H121" s="17"/>
      <c r="I121" s="20"/>
      <c r="J121" s="20"/>
      <c r="L121" s="44"/>
      <c r="M121" s="44"/>
    </row>
    <row r="122" spans="1:14" s="5" customFormat="1" ht="37.5" customHeight="1">
      <c r="A122" s="57"/>
      <c r="B122" s="8"/>
      <c r="C122" s="17"/>
      <c r="F122" s="80"/>
      <c r="H122" s="17"/>
      <c r="I122" s="20"/>
      <c r="J122" s="20"/>
      <c r="L122" s="44"/>
      <c r="M122" s="44"/>
    </row>
    <row r="123" spans="1:14" s="5" customFormat="1" ht="37.5" customHeight="1">
      <c r="A123" s="57"/>
      <c r="B123" s="8"/>
      <c r="C123" s="17"/>
      <c r="F123" s="80"/>
      <c r="H123" s="17"/>
      <c r="I123" s="20"/>
      <c r="J123" s="20"/>
      <c r="L123" s="44"/>
      <c r="M123" s="44"/>
    </row>
    <row r="124" spans="1:14">
      <c r="A124" s="57"/>
      <c r="B124" s="8"/>
      <c r="C124" s="17"/>
      <c r="D124" s="5"/>
      <c r="E124" s="5"/>
      <c r="F124" s="80"/>
      <c r="G124" s="5"/>
      <c r="I124" s="20"/>
      <c r="J124" s="20"/>
      <c r="K124" s="5"/>
      <c r="L124" s="44"/>
      <c r="M124" s="44"/>
      <c r="N124" s="5"/>
    </row>
    <row r="125" spans="1:14">
      <c r="B125" s="8"/>
      <c r="C125" s="17"/>
      <c r="D125" s="5"/>
      <c r="E125" s="5"/>
      <c r="F125" s="80"/>
      <c r="G125" s="5"/>
      <c r="I125" s="20"/>
      <c r="J125" s="20"/>
      <c r="K125" s="5"/>
      <c r="L125" s="44"/>
      <c r="M125" s="44"/>
      <c r="N125" s="5"/>
    </row>
    <row r="126" spans="1:14">
      <c r="B126" s="8"/>
      <c r="C126" s="17"/>
      <c r="D126" s="5"/>
      <c r="E126" s="5"/>
      <c r="F126" s="80"/>
      <c r="G126" s="5"/>
      <c r="I126" s="20"/>
      <c r="J126" s="20"/>
      <c r="K126" s="5"/>
      <c r="L126" s="44"/>
      <c r="M126" s="44"/>
      <c r="N126" s="5"/>
    </row>
    <row r="127" spans="1:14">
      <c r="B127" s="8"/>
      <c r="C127" s="17"/>
      <c r="D127" s="5"/>
      <c r="E127" s="5"/>
      <c r="F127" s="80"/>
      <c r="G127" s="5"/>
      <c r="I127" s="20"/>
      <c r="J127" s="20"/>
      <c r="K127" s="5"/>
      <c r="L127" s="44"/>
      <c r="M127" s="44"/>
      <c r="N127" s="5"/>
    </row>
    <row r="128" spans="1:14">
      <c r="B128" s="8"/>
      <c r="C128" s="17"/>
      <c r="D128" s="5"/>
      <c r="E128" s="5"/>
      <c r="F128" s="80"/>
      <c r="G128" s="5"/>
      <c r="I128" s="20"/>
      <c r="J128" s="20"/>
      <c r="K128" s="5"/>
      <c r="L128" s="44"/>
      <c r="M128" s="44"/>
      <c r="N128" s="5"/>
    </row>
    <row r="129" spans="2:14">
      <c r="B129" s="8"/>
      <c r="C129" s="17"/>
      <c r="D129" s="5"/>
      <c r="E129" s="5"/>
      <c r="F129" s="80"/>
      <c r="G129" s="5"/>
      <c r="I129" s="20"/>
      <c r="J129" s="20"/>
      <c r="K129" s="5"/>
      <c r="L129" s="44"/>
      <c r="M129" s="44"/>
      <c r="N129" s="5"/>
    </row>
    <row r="130" spans="2:14">
      <c r="B130" s="8"/>
      <c r="C130" s="17"/>
      <c r="D130" s="5"/>
      <c r="E130" s="5"/>
      <c r="F130" s="20"/>
      <c r="G130" s="5"/>
      <c r="I130" s="21"/>
      <c r="J130" s="21"/>
      <c r="K130" s="5"/>
      <c r="L130" s="44"/>
      <c r="M130" s="44"/>
      <c r="N130" s="5"/>
    </row>
    <row r="131" spans="2:14">
      <c r="G131" s="5"/>
      <c r="I131" s="20"/>
      <c r="J131" s="20"/>
      <c r="K131" s="5"/>
      <c r="L131" s="44"/>
      <c r="M131" s="44"/>
      <c r="N131" s="5"/>
    </row>
    <row r="132" spans="2:14">
      <c r="G132" s="5"/>
      <c r="I132" s="20"/>
      <c r="J132" s="20"/>
      <c r="K132" s="5"/>
      <c r="L132" s="44"/>
      <c r="M132" s="44"/>
      <c r="N132" s="5"/>
    </row>
    <row r="133" spans="2:14">
      <c r="G133" s="5"/>
      <c r="I133" s="20"/>
      <c r="J133" s="20"/>
      <c r="K133" s="5"/>
      <c r="L133" s="44"/>
      <c r="M133" s="44"/>
      <c r="N133" s="5"/>
    </row>
    <row r="134" spans="2:14">
      <c r="G134" s="5"/>
      <c r="I134" s="20"/>
      <c r="J134" s="20"/>
      <c r="K134" s="5"/>
      <c r="L134" s="44"/>
      <c r="M134" s="44"/>
      <c r="N134" s="5"/>
    </row>
    <row r="135" spans="2:14">
      <c r="G135" s="5"/>
      <c r="I135" s="20"/>
      <c r="J135" s="20"/>
      <c r="K135" s="5"/>
      <c r="L135" s="44"/>
      <c r="M135" s="44"/>
      <c r="N135" s="5"/>
    </row>
    <row r="136" spans="2:14">
      <c r="G136" s="5"/>
      <c r="I136" s="20"/>
      <c r="J136" s="20"/>
      <c r="K136" s="5"/>
      <c r="L136" s="44"/>
      <c r="M136" s="44"/>
      <c r="N136" s="5"/>
    </row>
    <row r="137" spans="2:14">
      <c r="G137" s="5"/>
      <c r="I137" s="20"/>
      <c r="J137" s="20"/>
      <c r="K137" s="5"/>
      <c r="L137" s="44"/>
      <c r="M137" s="44"/>
      <c r="N137" s="5"/>
    </row>
    <row r="138" spans="2:14">
      <c r="G138" s="5"/>
      <c r="I138" s="20"/>
      <c r="J138" s="20"/>
      <c r="K138" s="5"/>
      <c r="L138" s="44"/>
      <c r="M138" s="44"/>
      <c r="N138" s="5"/>
    </row>
    <row r="139" spans="2:14">
      <c r="G139" s="5"/>
      <c r="I139" s="20"/>
      <c r="J139" s="20"/>
      <c r="K139" s="5"/>
      <c r="L139" s="44"/>
      <c r="M139" s="44"/>
      <c r="N139" s="5"/>
    </row>
    <row r="140" spans="2:14">
      <c r="G140" s="5"/>
      <c r="I140" s="20"/>
      <c r="J140" s="20"/>
      <c r="K140" s="5"/>
      <c r="L140" s="44"/>
      <c r="M140" s="44"/>
      <c r="N140" s="5"/>
    </row>
    <row r="141" spans="2:14">
      <c r="G141" s="5"/>
      <c r="I141" s="20"/>
      <c r="J141" s="20"/>
      <c r="K141" s="5"/>
      <c r="L141" s="44"/>
      <c r="M141" s="44"/>
      <c r="N141" s="5"/>
    </row>
    <row r="142" spans="2:14">
      <c r="G142" s="5"/>
      <c r="I142" s="20"/>
      <c r="J142" s="20"/>
      <c r="K142" s="5"/>
      <c r="L142" s="44"/>
      <c r="M142" s="44"/>
      <c r="N142" s="5"/>
    </row>
    <row r="143" spans="2:14">
      <c r="G143" s="5"/>
      <c r="I143" s="20"/>
      <c r="J143" s="20"/>
      <c r="K143" s="5"/>
      <c r="L143" s="44"/>
      <c r="M143" s="44"/>
      <c r="N143" s="5"/>
    </row>
    <row r="144" spans="2:14">
      <c r="G144" s="5"/>
      <c r="I144" s="20"/>
      <c r="J144" s="20"/>
      <c r="K144" s="5"/>
      <c r="L144" s="44"/>
      <c r="M144" s="44"/>
      <c r="N144" s="5"/>
    </row>
    <row r="145" spans="7:14">
      <c r="G145" s="5"/>
      <c r="I145" s="20"/>
      <c r="J145" s="20"/>
      <c r="K145" s="5"/>
      <c r="L145" s="44"/>
      <c r="M145" s="44"/>
      <c r="N145" s="5"/>
    </row>
    <row r="146" spans="7:14">
      <c r="G146" s="5"/>
      <c r="I146" s="20"/>
      <c r="J146" s="20"/>
      <c r="K146" s="5"/>
      <c r="L146" s="44"/>
      <c r="M146" s="44"/>
      <c r="N146" s="5"/>
    </row>
    <row r="147" spans="7:14">
      <c r="G147" s="5"/>
      <c r="I147" s="20"/>
      <c r="J147" s="20"/>
      <c r="K147" s="5"/>
      <c r="L147" s="44"/>
      <c r="M147" s="44"/>
      <c r="N147" s="5"/>
    </row>
    <row r="148" spans="7:14">
      <c r="G148" s="5"/>
      <c r="I148" s="20"/>
      <c r="J148" s="20"/>
      <c r="K148" s="5"/>
      <c r="L148" s="44"/>
      <c r="M148" s="44"/>
      <c r="N148" s="5"/>
    </row>
    <row r="149" spans="7:14">
      <c r="G149" s="5"/>
      <c r="I149" s="20"/>
      <c r="J149" s="20"/>
      <c r="K149" s="5"/>
      <c r="L149" s="44"/>
      <c r="M149" s="44"/>
      <c r="N149" s="5"/>
    </row>
    <row r="150" spans="7:14">
      <c r="G150" s="5"/>
      <c r="I150" s="20"/>
      <c r="J150" s="20"/>
      <c r="K150" s="5"/>
      <c r="L150" s="44"/>
      <c r="M150" s="44"/>
      <c r="N150" s="5"/>
    </row>
    <row r="151" spans="7:14">
      <c r="G151" s="5"/>
      <c r="I151" s="20"/>
      <c r="J151" s="20"/>
      <c r="K151" s="5"/>
      <c r="L151" s="44"/>
      <c r="M151" s="44"/>
      <c r="N151" s="5"/>
    </row>
    <row r="152" spans="7:14">
      <c r="G152" s="5"/>
      <c r="I152" s="20"/>
      <c r="J152" s="20"/>
      <c r="K152" s="5"/>
      <c r="L152" s="44"/>
      <c r="M152" s="44"/>
      <c r="N152" s="5"/>
    </row>
    <row r="153" spans="7:14">
      <c r="G153" s="5"/>
      <c r="I153" s="20"/>
      <c r="J153" s="20"/>
      <c r="K153" s="5"/>
      <c r="L153" s="44"/>
      <c r="M153" s="44"/>
      <c r="N153" s="5"/>
    </row>
    <row r="154" spans="7:14">
      <c r="G154" s="5"/>
      <c r="I154" s="20"/>
      <c r="J154" s="20"/>
    </row>
    <row r="155" spans="7:14">
      <c r="G155" s="5"/>
      <c r="I155" s="20"/>
      <c r="J155" s="20"/>
    </row>
    <row r="156" spans="7:14">
      <c r="G156" s="5"/>
      <c r="I156" s="20"/>
      <c r="J156" s="20"/>
    </row>
    <row r="157" spans="7:14">
      <c r="G157" s="5"/>
      <c r="I157" s="20"/>
      <c r="J157" s="20"/>
    </row>
    <row r="158" spans="7:14">
      <c r="G158" s="5"/>
      <c r="I158" s="20"/>
      <c r="J158" s="20"/>
    </row>
    <row r="159" spans="7:14">
      <c r="G159" s="5"/>
      <c r="I159" s="20"/>
      <c r="J159" s="20"/>
    </row>
    <row r="160" spans="7:14">
      <c r="G160" s="5"/>
      <c r="I160" s="20"/>
      <c r="J160" s="20"/>
    </row>
  </sheetData>
  <mergeCells count="16">
    <mergeCell ref="C7:J7"/>
    <mergeCell ref="C8:J8"/>
    <mergeCell ref="B31:J31"/>
    <mergeCell ref="B48:J48"/>
    <mergeCell ref="B86:J86"/>
    <mergeCell ref="C74:E74"/>
    <mergeCell ref="B14:J14"/>
    <mergeCell ref="C9:J9"/>
    <mergeCell ref="B66:J66"/>
    <mergeCell ref="B70:J70"/>
    <mergeCell ref="B72:J72"/>
    <mergeCell ref="B13:J13"/>
    <mergeCell ref="B30:J30"/>
    <mergeCell ref="B76:J76"/>
    <mergeCell ref="B77:J77"/>
    <mergeCell ref="B85:J85"/>
  </mergeCells>
  <conditionalFormatting sqref="N15:N28">
    <cfRule type="cellIs" dxfId="38" priority="13" operator="greaterThan">
      <formula>100</formula>
    </cfRule>
  </conditionalFormatting>
  <conditionalFormatting sqref="N32:N45">
    <cfRule type="cellIs" dxfId="37" priority="12" operator="greaterThan">
      <formula>100</formula>
    </cfRule>
  </conditionalFormatting>
  <conditionalFormatting sqref="N49:N62">
    <cfRule type="cellIs" dxfId="36" priority="11" operator="greaterThan">
      <formula>100</formula>
    </cfRule>
  </conditionalFormatting>
  <conditionalFormatting sqref="N67:N69">
    <cfRule type="cellIs" dxfId="35" priority="4" operator="greaterThan">
      <formula>100</formula>
    </cfRule>
  </conditionalFormatting>
  <conditionalFormatting sqref="N71">
    <cfRule type="cellIs" dxfId="34" priority="5" operator="greaterThan">
      <formula>100</formula>
    </cfRule>
  </conditionalFormatting>
  <conditionalFormatting sqref="N77:N83">
    <cfRule type="cellIs" dxfId="33" priority="2" operator="greaterThan">
      <formula>100</formula>
    </cfRule>
  </conditionalFormatting>
  <conditionalFormatting sqref="N87:N100">
    <cfRule type="cellIs" dxfId="32" priority="1" operator="greaterThan">
      <formula>100</formula>
    </cfRule>
  </conditionalFormatting>
  <dataValidations disablePrompts="1" count="1">
    <dataValidation type="list" allowBlank="1" showInputMessage="1" showErrorMessage="1" prompt="Please select the Price list you require from the list" sqref="C4" xr:uid="{C0B82CBB-74A6-4A63-B6DC-7A891240EA5C}">
      <formula1>q</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0156-2859-CF4B-8B19-7488AFA9C7C9}">
  <dimension ref="A1:O137"/>
  <sheetViews>
    <sheetView showGridLines="0" topLeftCell="A31" zoomScale="80" zoomScaleNormal="80" workbookViewId="0">
      <selection activeCell="B43" sqref="B43"/>
    </sheetView>
  </sheetViews>
  <sheetFormatPr defaultColWidth="11" defaultRowHeight="37.5" customHeight="1"/>
  <cols>
    <col min="1" max="1" width="3.125" customWidth="1"/>
    <col min="2" max="2" width="86.625" style="9" customWidth="1"/>
    <col min="3" max="3" width="17.25" style="17" bestFit="1" customWidth="1"/>
    <col min="4" max="4" width="10.75" bestFit="1" customWidth="1"/>
    <col min="5" max="5" width="10.75" style="17" bestFit="1" customWidth="1"/>
    <col min="6" max="6" width="8.25" style="31" bestFit="1" customWidth="1"/>
    <col min="7" max="7" width="7.5" style="4" bestFit="1" customWidth="1"/>
    <col min="8" max="8" width="10.625" style="17" bestFit="1" customWidth="1"/>
    <col min="9" max="9" width="18" style="31" customWidth="1"/>
    <col min="10" max="10" width="12.5" style="31" bestFit="1" customWidth="1"/>
    <col min="11" max="11" width="3.25" customWidth="1"/>
    <col min="12" max="12" width="34" bestFit="1" customWidth="1"/>
    <col min="13" max="13" width="3.25" customWidth="1"/>
    <col min="14" max="14" width="9.75" bestFit="1" customWidth="1"/>
  </cols>
  <sheetData>
    <row r="1" spans="1:14" ht="21.75" customHeight="1">
      <c r="B1" s="293" t="s">
        <v>41</v>
      </c>
      <c r="C1" s="27"/>
      <c r="D1" s="10"/>
      <c r="E1" s="27"/>
      <c r="F1" s="30"/>
    </row>
    <row r="2" spans="1:14" ht="21.75" customHeight="1">
      <c r="B2" s="202" t="s">
        <v>230</v>
      </c>
      <c r="C2" s="28"/>
      <c r="D2" s="11"/>
      <c r="E2" s="28"/>
      <c r="F2" s="141"/>
      <c r="H2" s="28"/>
      <c r="I2" s="30"/>
    </row>
    <row r="3" spans="1:14" ht="21.75" customHeight="1">
      <c r="B3" s="294" t="s">
        <v>43</v>
      </c>
      <c r="C3" s="29"/>
      <c r="D3" s="12"/>
      <c r="E3" s="29"/>
      <c r="F3" s="142"/>
      <c r="H3" s="29"/>
      <c r="I3" s="30"/>
      <c r="J3" s="30"/>
    </row>
    <row r="4" spans="1:14" ht="21.75" customHeight="1">
      <c r="B4" s="295" t="s">
        <v>231</v>
      </c>
      <c r="C4" s="29"/>
      <c r="D4" s="12"/>
      <c r="E4" s="29"/>
      <c r="F4" s="142"/>
      <c r="H4" s="29"/>
      <c r="I4" s="30"/>
      <c r="J4" s="30"/>
    </row>
    <row r="5" spans="1:14" ht="21">
      <c r="A5" s="1"/>
      <c r="C5" s="27"/>
      <c r="D5" s="10"/>
      <c r="E5" s="27"/>
      <c r="F5" s="242" t="s">
        <v>3</v>
      </c>
      <c r="G5" s="242" t="s">
        <v>4</v>
      </c>
      <c r="H5" s="242" t="s">
        <v>5</v>
      </c>
      <c r="I5" s="143" t="s">
        <v>6</v>
      </c>
      <c r="J5" s="242" t="s">
        <v>7</v>
      </c>
    </row>
    <row r="6" spans="1:14" ht="21">
      <c r="A6" s="1"/>
      <c r="B6" s="126"/>
      <c r="C6" s="27"/>
      <c r="D6" s="10"/>
      <c r="E6" s="27"/>
      <c r="F6" s="308">
        <f>'Version Control'!$D$4</f>
        <v>7.43</v>
      </c>
      <c r="G6" s="308">
        <f>'Version Control'!$E$4</f>
        <v>8.6</v>
      </c>
      <c r="H6" s="308">
        <f>'Version Control'!$F$4</f>
        <v>6</v>
      </c>
      <c r="I6" s="308">
        <f>'Version Control'!$G$4</f>
        <v>7.7</v>
      </c>
      <c r="J6" s="308">
        <f>'Version Control'!$H$4</f>
        <v>5.5</v>
      </c>
    </row>
    <row r="7" spans="1:14" ht="45" customHeight="1">
      <c r="A7" s="2"/>
      <c r="B7" s="211" t="s">
        <v>45</v>
      </c>
      <c r="C7" s="212" t="s">
        <v>46</v>
      </c>
      <c r="D7" s="211" t="s">
        <v>47</v>
      </c>
      <c r="E7" s="212" t="s">
        <v>48</v>
      </c>
      <c r="F7" s="213" t="s">
        <v>49</v>
      </c>
      <c r="G7" s="211" t="s">
        <v>50</v>
      </c>
      <c r="H7" s="212" t="s">
        <v>51</v>
      </c>
      <c r="I7" s="214" t="s">
        <v>52</v>
      </c>
      <c r="J7" s="214" t="s">
        <v>53</v>
      </c>
      <c r="L7" s="250" t="s">
        <v>54</v>
      </c>
      <c r="N7" s="253" t="s">
        <v>55</v>
      </c>
    </row>
    <row r="8" spans="1:14" s="5" customFormat="1" ht="37.5" customHeight="1">
      <c r="B8" s="184" t="s">
        <v>232</v>
      </c>
      <c r="C8" s="190"/>
      <c r="D8" s="191"/>
      <c r="E8" s="190"/>
      <c r="F8" s="192"/>
      <c r="G8" s="191"/>
      <c r="H8" s="190"/>
      <c r="I8" s="192"/>
      <c r="J8" s="193"/>
      <c r="L8" s="82"/>
      <c r="N8" s="82"/>
    </row>
    <row r="9" spans="1:14" s="5" customFormat="1" ht="63" customHeight="1">
      <c r="B9" s="362" t="s">
        <v>233</v>
      </c>
      <c r="C9" s="363"/>
      <c r="D9" s="363"/>
      <c r="E9" s="363"/>
      <c r="F9" s="363"/>
      <c r="G9" s="363"/>
      <c r="H9" s="363"/>
      <c r="I9" s="363"/>
      <c r="J9" s="364"/>
      <c r="L9" s="82"/>
      <c r="N9" s="82"/>
    </row>
    <row r="10" spans="1:14" s="5" customFormat="1" ht="15.6">
      <c r="B10" s="137" t="s">
        <v>234</v>
      </c>
      <c r="C10" s="84">
        <v>33002741</v>
      </c>
      <c r="D10" s="175">
        <v>8777</v>
      </c>
      <c r="E10" s="85">
        <v>0.35</v>
      </c>
      <c r="F10" s="284">
        <f>ROUND(D10/$F$6,0)</f>
        <v>1181</v>
      </c>
      <c r="G10" s="86">
        <f>ROUND(D10/$G$6,0)</f>
        <v>1021</v>
      </c>
      <c r="H10" s="108">
        <f>ROUND(D10/$H$6,0)</f>
        <v>1463</v>
      </c>
      <c r="I10" s="129">
        <f>ROUND(D10/$I$6,0)</f>
        <v>1140</v>
      </c>
      <c r="J10" s="173">
        <f>ROUND(D10/$J$6,0)</f>
        <v>1596</v>
      </c>
      <c r="L10" s="82" t="s">
        <v>62</v>
      </c>
      <c r="N10" s="254">
        <f>LEN(B10)</f>
        <v>79</v>
      </c>
    </row>
    <row r="11" spans="1:14" s="5" customFormat="1" ht="15.6">
      <c r="B11" s="137" t="s">
        <v>235</v>
      </c>
      <c r="C11" s="84">
        <v>33002742</v>
      </c>
      <c r="D11" s="175">
        <v>8777</v>
      </c>
      <c r="E11" s="85">
        <v>0.35</v>
      </c>
      <c r="F11" s="284">
        <f>ROUND(D11/$F$6,0)</f>
        <v>1181</v>
      </c>
      <c r="G11" s="86">
        <f>ROUND(D11/$G$6,0)</f>
        <v>1021</v>
      </c>
      <c r="H11" s="108">
        <f>ROUND(D11/$H$6,0)</f>
        <v>1463</v>
      </c>
      <c r="I11" s="129">
        <f>ROUND(D11/$I$6,0)</f>
        <v>1140</v>
      </c>
      <c r="J11" s="173">
        <f>ROUND(D11/$J$6,0)</f>
        <v>1596</v>
      </c>
      <c r="L11" s="82" t="s">
        <v>62</v>
      </c>
      <c r="N11" s="254">
        <f>LEN(B11)</f>
        <v>79</v>
      </c>
    </row>
    <row r="12" spans="1:14" s="5" customFormat="1" ht="15.6">
      <c r="B12" s="137" t="s">
        <v>236</v>
      </c>
      <c r="C12" s="84">
        <v>33002743</v>
      </c>
      <c r="D12" s="175">
        <v>8777</v>
      </c>
      <c r="E12" s="85">
        <v>0.35</v>
      </c>
      <c r="F12" s="284">
        <f>ROUND(D12/$F$6,0)</f>
        <v>1181</v>
      </c>
      <c r="G12" s="86">
        <f>ROUND(D12/$G$6,0)</f>
        <v>1021</v>
      </c>
      <c r="H12" s="108">
        <f>ROUND(D12/$H$6,0)</f>
        <v>1463</v>
      </c>
      <c r="I12" s="129">
        <f>ROUND(D12/$I$6,0)</f>
        <v>1140</v>
      </c>
      <c r="J12" s="173">
        <f>ROUND(D12/$J$6,0)</f>
        <v>1596</v>
      </c>
      <c r="L12" s="82" t="s">
        <v>62</v>
      </c>
      <c r="N12" s="254">
        <f>LEN(B12)</f>
        <v>79</v>
      </c>
    </row>
    <row r="13" spans="1:14" s="5" customFormat="1" ht="15.6">
      <c r="B13" s="137" t="s">
        <v>237</v>
      </c>
      <c r="C13" s="84">
        <v>33002744</v>
      </c>
      <c r="D13" s="175">
        <v>8777</v>
      </c>
      <c r="E13" s="85">
        <v>0.35</v>
      </c>
      <c r="F13" s="284">
        <f>ROUND(D13/$F$6,0)</f>
        <v>1181</v>
      </c>
      <c r="G13" s="86">
        <f>ROUND(D13/$G$6,0)</f>
        <v>1021</v>
      </c>
      <c r="H13" s="108">
        <f>ROUND(D13/$H$6,0)</f>
        <v>1463</v>
      </c>
      <c r="I13" s="129">
        <f>ROUND(D13/$I$6,0)</f>
        <v>1140</v>
      </c>
      <c r="J13" s="173">
        <f>ROUND(D13/$J$6,0)</f>
        <v>1596</v>
      </c>
      <c r="L13" s="82" t="s">
        <v>62</v>
      </c>
      <c r="N13" s="254">
        <f>LEN(B13)</f>
        <v>83</v>
      </c>
    </row>
    <row r="14" spans="1:14" s="5" customFormat="1" ht="15.6">
      <c r="B14" s="8"/>
      <c r="C14" s="16"/>
      <c r="D14" s="49"/>
      <c r="E14" s="16"/>
      <c r="F14" s="50"/>
      <c r="G14" s="63"/>
      <c r="H14" s="66"/>
      <c r="I14" s="67"/>
      <c r="J14" s="67"/>
    </row>
    <row r="15" spans="1:14" s="5" customFormat="1" ht="21">
      <c r="B15" s="216" t="s">
        <v>238</v>
      </c>
      <c r="C15" s="190"/>
      <c r="D15" s="186"/>
      <c r="E15" s="190"/>
      <c r="F15" s="217"/>
      <c r="G15" s="189"/>
      <c r="H15" s="189"/>
      <c r="I15" s="218"/>
      <c r="J15" s="219"/>
      <c r="L15" s="82"/>
      <c r="N15" s="82"/>
    </row>
    <row r="16" spans="1:14" s="5" customFormat="1" ht="31.15">
      <c r="B16" s="215" t="s">
        <v>239</v>
      </c>
      <c r="C16" s="220"/>
      <c r="D16" s="220"/>
      <c r="E16" s="220"/>
      <c r="F16" s="220"/>
      <c r="G16" s="221"/>
      <c r="H16" s="222"/>
      <c r="I16" s="223"/>
      <c r="J16" s="224"/>
      <c r="L16" s="82"/>
      <c r="N16" s="254">
        <f>LEN(B16)</f>
        <v>61</v>
      </c>
    </row>
    <row r="17" spans="2:14" s="5" customFormat="1" ht="15.6">
      <c r="B17" s="137" t="s">
        <v>240</v>
      </c>
      <c r="C17" s="84">
        <v>33047341</v>
      </c>
      <c r="D17" s="175">
        <v>2984</v>
      </c>
      <c r="E17" s="85">
        <v>0.35</v>
      </c>
      <c r="F17" s="284">
        <f>ROUND(D17/$F$6,0)</f>
        <v>402</v>
      </c>
      <c r="G17" s="86">
        <f>ROUND(D17/$G$6,0)</f>
        <v>347</v>
      </c>
      <c r="H17" s="108">
        <f>ROUND(D17/$H$6,0)</f>
        <v>497</v>
      </c>
      <c r="I17" s="129">
        <f>ROUND(D17/$I$6,0)</f>
        <v>388</v>
      </c>
      <c r="J17" s="173">
        <f>ROUND(D17/$J$6,0)</f>
        <v>543</v>
      </c>
      <c r="L17" s="82" t="s">
        <v>62</v>
      </c>
      <c r="N17" s="254">
        <f>LEN(B17)</f>
        <v>61</v>
      </c>
    </row>
    <row r="18" spans="2:14" s="5" customFormat="1" ht="15.6">
      <c r="B18" s="137" t="s">
        <v>241</v>
      </c>
      <c r="C18" s="84">
        <v>33047342</v>
      </c>
      <c r="D18" s="175">
        <v>2984</v>
      </c>
      <c r="E18" s="85">
        <v>0.35</v>
      </c>
      <c r="F18" s="284">
        <f>ROUND(D18/$F$6,0)</f>
        <v>402</v>
      </c>
      <c r="G18" s="86">
        <f>ROUND(D18/$G$6,0)</f>
        <v>347</v>
      </c>
      <c r="H18" s="108">
        <f>ROUND(D18/$H$6,0)</f>
        <v>497</v>
      </c>
      <c r="I18" s="129">
        <f>ROUND(D18/$I$6,0)</f>
        <v>388</v>
      </c>
      <c r="J18" s="173">
        <f>ROUND(D18/$J$6,0)</f>
        <v>543</v>
      </c>
      <c r="L18" s="82" t="s">
        <v>62</v>
      </c>
      <c r="N18" s="254">
        <f>LEN(B18)</f>
        <v>61</v>
      </c>
    </row>
    <row r="19" spans="2:14" s="5" customFormat="1" ht="15.6">
      <c r="B19" s="137" t="s">
        <v>242</v>
      </c>
      <c r="C19" s="84">
        <v>33047343</v>
      </c>
      <c r="D19" s="175">
        <v>2984</v>
      </c>
      <c r="E19" s="85">
        <v>0.35</v>
      </c>
      <c r="F19" s="284">
        <f>ROUND(D19/$F$6,0)</f>
        <v>402</v>
      </c>
      <c r="G19" s="86">
        <f>ROUND(D19/$G$6,0)</f>
        <v>347</v>
      </c>
      <c r="H19" s="108">
        <f>ROUND(D19/$H$6,0)</f>
        <v>497</v>
      </c>
      <c r="I19" s="129">
        <f>ROUND(D19/$I$6,0)</f>
        <v>388</v>
      </c>
      <c r="J19" s="173">
        <f>ROUND(D19/$J$6,0)</f>
        <v>543</v>
      </c>
      <c r="L19" s="82" t="s">
        <v>62</v>
      </c>
      <c r="N19" s="254">
        <f>LEN(B19)</f>
        <v>61</v>
      </c>
    </row>
    <row r="20" spans="2:14" s="5" customFormat="1" ht="15.6">
      <c r="B20" s="137" t="s">
        <v>243</v>
      </c>
      <c r="C20" s="84">
        <v>33047344</v>
      </c>
      <c r="D20" s="175">
        <v>2984</v>
      </c>
      <c r="E20" s="85">
        <v>0.35</v>
      </c>
      <c r="F20" s="284">
        <f>ROUND(D20/$F$6,0)</f>
        <v>402</v>
      </c>
      <c r="G20" s="86">
        <f>ROUND(D20/$G$6,0)</f>
        <v>347</v>
      </c>
      <c r="H20" s="108">
        <f>ROUND(D20/$H$6,0)</f>
        <v>497</v>
      </c>
      <c r="I20" s="129">
        <f>ROUND(D20/$I$6,0)</f>
        <v>388</v>
      </c>
      <c r="J20" s="173">
        <f>ROUND(D20/$J$6,0)</f>
        <v>543</v>
      </c>
      <c r="L20" s="82" t="s">
        <v>62</v>
      </c>
      <c r="N20" s="254">
        <f>LEN(B20)</f>
        <v>65</v>
      </c>
    </row>
    <row r="21" spans="2:14" s="5" customFormat="1" ht="15.6">
      <c r="B21" s="8"/>
      <c r="C21" s="16"/>
      <c r="D21" s="49"/>
      <c r="E21" s="16"/>
      <c r="F21" s="50"/>
      <c r="G21" s="63"/>
      <c r="H21" s="66"/>
      <c r="I21" s="67"/>
      <c r="J21" s="67"/>
    </row>
    <row r="22" spans="2:14" s="5" customFormat="1" ht="21">
      <c r="B22" s="216" t="s">
        <v>244</v>
      </c>
      <c r="C22" s="190"/>
      <c r="D22" s="186"/>
      <c r="E22" s="190"/>
      <c r="F22" s="217"/>
      <c r="G22" s="189"/>
      <c r="H22" s="189"/>
      <c r="I22" s="218"/>
      <c r="J22" s="219"/>
      <c r="L22" s="82"/>
      <c r="N22" s="82"/>
    </row>
    <row r="23" spans="2:14" s="5" customFormat="1" ht="51.6" customHeight="1">
      <c r="B23" s="343" t="s">
        <v>245</v>
      </c>
      <c r="C23" s="341"/>
      <c r="D23" s="341"/>
      <c r="E23" s="341"/>
      <c r="F23" s="341"/>
      <c r="G23" s="341"/>
      <c r="H23" s="341"/>
      <c r="I23" s="341"/>
      <c r="J23" s="342"/>
      <c r="L23" s="82"/>
      <c r="N23" s="82"/>
    </row>
    <row r="24" spans="2:14" s="5" customFormat="1" ht="15.6">
      <c r="B24" s="137" t="s">
        <v>246</v>
      </c>
      <c r="C24" s="84">
        <v>33047371</v>
      </c>
      <c r="D24" s="175">
        <v>3939.7574999999997</v>
      </c>
      <c r="E24" s="85">
        <v>0.35</v>
      </c>
      <c r="F24" s="284">
        <f>ROUND(D24/$F$6,0)</f>
        <v>530</v>
      </c>
      <c r="G24" s="86">
        <f>ROUND(D24/$G$6,0)</f>
        <v>458</v>
      </c>
      <c r="H24" s="108">
        <f>ROUND(D24/$H$6,0)</f>
        <v>657</v>
      </c>
      <c r="I24" s="129">
        <f>ROUND(D24/$I$6,0)</f>
        <v>512</v>
      </c>
      <c r="J24" s="173">
        <f>ROUND(D24/$J$6,0)</f>
        <v>716</v>
      </c>
      <c r="L24" s="82" t="s">
        <v>247</v>
      </c>
      <c r="N24" s="254">
        <f>LEN(B24)</f>
        <v>64</v>
      </c>
    </row>
    <row r="25" spans="2:14" s="5" customFormat="1" ht="15.6">
      <c r="B25" s="137" t="s">
        <v>248</v>
      </c>
      <c r="C25" s="84">
        <v>33047372</v>
      </c>
      <c r="D25" s="175">
        <v>3939.7575000000002</v>
      </c>
      <c r="E25" s="85">
        <v>0.35</v>
      </c>
      <c r="F25" s="284">
        <f>ROUND(D25/$F$6,0)</f>
        <v>530</v>
      </c>
      <c r="G25" s="86">
        <f>ROUND(D25/$G$6,0)</f>
        <v>458</v>
      </c>
      <c r="H25" s="108">
        <f>ROUND(D25/$H$6,0)</f>
        <v>657</v>
      </c>
      <c r="I25" s="129">
        <f>ROUND(D25/$I$6,0)</f>
        <v>512</v>
      </c>
      <c r="J25" s="173">
        <f>ROUND(D25/$J$6,0)</f>
        <v>716</v>
      </c>
      <c r="L25" s="82" t="s">
        <v>247</v>
      </c>
      <c r="N25" s="254">
        <f>LEN(B25)</f>
        <v>64</v>
      </c>
    </row>
    <row r="26" spans="2:14" s="5" customFormat="1" ht="15.6">
      <c r="B26" s="137" t="s">
        <v>249</v>
      </c>
      <c r="C26" s="84">
        <v>33057373</v>
      </c>
      <c r="D26" s="175">
        <v>3939.7575000000002</v>
      </c>
      <c r="E26" s="85">
        <v>0.35</v>
      </c>
      <c r="F26" s="284">
        <f>ROUND(D26/$F$6,0)</f>
        <v>530</v>
      </c>
      <c r="G26" s="86">
        <f>ROUND(D26/$G$6,0)</f>
        <v>458</v>
      </c>
      <c r="H26" s="108">
        <f>ROUND(D26/$H$6,0)</f>
        <v>657</v>
      </c>
      <c r="I26" s="129">
        <f>ROUND(D26/$I$6,0)</f>
        <v>512</v>
      </c>
      <c r="J26" s="173">
        <f>ROUND(D26/$J$6,0)</f>
        <v>716</v>
      </c>
      <c r="L26" s="82" t="s">
        <v>247</v>
      </c>
      <c r="N26" s="254">
        <f>LEN(B26)</f>
        <v>64</v>
      </c>
    </row>
    <row r="27" spans="2:14" s="5" customFormat="1" ht="15.6">
      <c r="B27" s="137" t="s">
        <v>250</v>
      </c>
      <c r="C27" s="84">
        <v>33057374</v>
      </c>
      <c r="D27" s="175">
        <v>3939.7574999999997</v>
      </c>
      <c r="E27" s="85">
        <v>0.35</v>
      </c>
      <c r="F27" s="284">
        <f>ROUND(D27/$F$6,0)</f>
        <v>530</v>
      </c>
      <c r="G27" s="86">
        <f>ROUND(D27/$G$6,0)</f>
        <v>458</v>
      </c>
      <c r="H27" s="108">
        <f>ROUND(D27/$H$6,0)</f>
        <v>657</v>
      </c>
      <c r="I27" s="129">
        <f>ROUND(D27/$I$6,0)</f>
        <v>512</v>
      </c>
      <c r="J27" s="173">
        <f>ROUND(D27/$J$6,0)</f>
        <v>716</v>
      </c>
      <c r="L27" s="82" t="s">
        <v>247</v>
      </c>
      <c r="N27" s="254">
        <f>LEN(B27)</f>
        <v>68</v>
      </c>
    </row>
    <row r="28" spans="2:14" s="5" customFormat="1" ht="16.149999999999999" thickBot="1">
      <c r="B28" s="8"/>
      <c r="C28" s="16"/>
      <c r="D28" s="49"/>
      <c r="E28" s="16"/>
      <c r="F28" s="50"/>
      <c r="G28" s="63"/>
      <c r="H28" s="66"/>
      <c r="I28" s="67"/>
      <c r="J28" s="67"/>
    </row>
    <row r="29" spans="2:14" s="5" customFormat="1" ht="21">
      <c r="B29" s="164" t="s">
        <v>251</v>
      </c>
      <c r="C29" s="146"/>
      <c r="D29" s="147"/>
      <c r="E29" s="146"/>
      <c r="F29" s="148"/>
      <c r="G29" s="149"/>
      <c r="H29" s="149"/>
      <c r="I29" s="150"/>
      <c r="J29" s="151"/>
      <c r="L29" s="82"/>
      <c r="N29" s="82"/>
    </row>
    <row r="30" spans="2:14" s="5" customFormat="1" ht="15.6">
      <c r="B30" s="215" t="s">
        <v>252</v>
      </c>
      <c r="C30" s="220"/>
      <c r="D30" s="220"/>
      <c r="E30" s="220"/>
      <c r="F30" s="220"/>
      <c r="G30" s="221"/>
      <c r="H30" s="222"/>
      <c r="I30" s="223"/>
      <c r="J30" s="224"/>
      <c r="L30" s="82"/>
      <c r="N30" s="82"/>
    </row>
    <row r="31" spans="2:14" s="5" customFormat="1" ht="15.6">
      <c r="B31" s="137" t="s">
        <v>253</v>
      </c>
      <c r="C31" s="84">
        <v>33043841</v>
      </c>
      <c r="D31" s="175">
        <v>4057</v>
      </c>
      <c r="E31" s="85">
        <v>0.35</v>
      </c>
      <c r="F31" s="284">
        <f>ROUND(D31/$F$6,0)</f>
        <v>546</v>
      </c>
      <c r="G31" s="86">
        <f>ROUND(D31/$G$6,0)</f>
        <v>472</v>
      </c>
      <c r="H31" s="108">
        <f>ROUND(D31/$H$6,0)</f>
        <v>676</v>
      </c>
      <c r="I31" s="129">
        <f>ROUND(D31/$I$6,0)</f>
        <v>527</v>
      </c>
      <c r="J31" s="173">
        <f>ROUND(D31/$J$6,0)</f>
        <v>738</v>
      </c>
      <c r="L31" s="82" t="s">
        <v>62</v>
      </c>
      <c r="N31" s="254">
        <f>LEN(B31)</f>
        <v>53</v>
      </c>
    </row>
    <row r="32" spans="2:14" s="5" customFormat="1" ht="15.6">
      <c r="B32" s="8"/>
      <c r="C32" s="16"/>
      <c r="D32" s="49"/>
      <c r="E32" s="16"/>
      <c r="F32" s="50"/>
      <c r="G32" s="63"/>
      <c r="H32" s="66"/>
      <c r="I32" s="67"/>
      <c r="J32" s="67"/>
    </row>
    <row r="33" spans="2:15" s="5" customFormat="1" ht="21">
      <c r="B33" s="184" t="s">
        <v>254</v>
      </c>
      <c r="C33" s="185"/>
      <c r="D33" s="186"/>
      <c r="E33" s="185"/>
      <c r="F33" s="217"/>
      <c r="G33" s="189"/>
      <c r="H33" s="225"/>
      <c r="I33" s="218"/>
      <c r="J33" s="219"/>
      <c r="L33" s="82"/>
      <c r="N33" s="82"/>
    </row>
    <row r="34" spans="2:15" s="5" customFormat="1" ht="15.6">
      <c r="B34" s="365" t="s">
        <v>255</v>
      </c>
      <c r="C34" s="366"/>
      <c r="D34" s="366"/>
      <c r="E34" s="366"/>
      <c r="F34" s="366"/>
      <c r="G34" s="366"/>
      <c r="H34" s="366"/>
      <c r="I34" s="366"/>
      <c r="J34" s="367"/>
      <c r="L34" s="82"/>
      <c r="N34" s="82"/>
    </row>
    <row r="35" spans="2:15" s="5" customFormat="1" ht="15.6">
      <c r="B35" s="328" t="s">
        <v>256</v>
      </c>
      <c r="C35" s="326"/>
      <c r="D35" s="326"/>
      <c r="E35" s="326"/>
      <c r="F35" s="326"/>
      <c r="G35" s="326"/>
      <c r="H35" s="326"/>
      <c r="I35" s="326"/>
      <c r="J35" s="327"/>
      <c r="L35" s="82"/>
      <c r="N35" s="82"/>
      <c r="O35" s="47"/>
    </row>
    <row r="36" spans="2:15" s="5" customFormat="1" ht="15.6">
      <c r="B36" s="153" t="s">
        <v>257</v>
      </c>
      <c r="C36" s="144">
        <v>33068700</v>
      </c>
      <c r="D36" s="152">
        <v>1171</v>
      </c>
      <c r="E36" s="145">
        <v>0.35</v>
      </c>
      <c r="F36" s="284">
        <f>ROUND(D36/$F$6,0)</f>
        <v>158</v>
      </c>
      <c r="G36" s="86">
        <f>ROUND(D36/$G$6,0)</f>
        <v>136</v>
      </c>
      <c r="H36" s="108">
        <f>ROUND(D36/$H$6,0)</f>
        <v>195</v>
      </c>
      <c r="I36" s="129">
        <f>ROUND(D36/$I$6,0)</f>
        <v>152</v>
      </c>
      <c r="J36" s="173">
        <f>ROUND(D36/$J$6,0)</f>
        <v>213</v>
      </c>
      <c r="L36" s="82" t="s">
        <v>62</v>
      </c>
      <c r="N36" s="254">
        <f>LEN(B36)</f>
        <v>85</v>
      </c>
    </row>
    <row r="37" spans="2:15" s="5" customFormat="1" ht="15.6">
      <c r="B37" s="328" t="s">
        <v>258</v>
      </c>
      <c r="C37" s="326"/>
      <c r="D37" s="326"/>
      <c r="E37" s="326"/>
      <c r="F37" s="326"/>
      <c r="G37" s="326"/>
      <c r="H37" s="326"/>
      <c r="I37" s="326"/>
      <c r="J37" s="327"/>
      <c r="L37" s="82"/>
      <c r="N37" s="82"/>
      <c r="O37" s="47"/>
    </row>
    <row r="38" spans="2:15" s="5" customFormat="1" ht="15.6">
      <c r="B38" s="153" t="s">
        <v>259</v>
      </c>
      <c r="C38" s="154">
        <v>33068803</v>
      </c>
      <c r="D38" s="152">
        <v>1366</v>
      </c>
      <c r="E38" s="145">
        <v>0.35</v>
      </c>
      <c r="F38" s="284">
        <f>ROUND(D38/$F$6,0)</f>
        <v>184</v>
      </c>
      <c r="G38" s="86">
        <f>ROUND(D38/$G$6,0)</f>
        <v>159</v>
      </c>
      <c r="H38" s="108">
        <f>ROUND(D38/$H$6,0)</f>
        <v>228</v>
      </c>
      <c r="I38" s="129">
        <f>ROUND(D38/$I$6,0)</f>
        <v>177</v>
      </c>
      <c r="J38" s="173">
        <f>ROUND(D38/$J$6,0)</f>
        <v>248</v>
      </c>
      <c r="L38" s="82" t="s">
        <v>260</v>
      </c>
      <c r="N38" s="254">
        <f>LEN(B38)</f>
        <v>78</v>
      </c>
    </row>
    <row r="39" spans="2:15" s="5" customFormat="1" ht="15.6">
      <c r="B39" s="153" t="s">
        <v>261</v>
      </c>
      <c r="C39" s="154">
        <v>33068805</v>
      </c>
      <c r="D39" s="152">
        <v>1459</v>
      </c>
      <c r="E39" s="145">
        <v>0.35</v>
      </c>
      <c r="F39" s="284">
        <f>ROUND(D39/$F$6,0)</f>
        <v>196</v>
      </c>
      <c r="G39" s="86">
        <f>ROUND(D39/$G$6,0)</f>
        <v>170</v>
      </c>
      <c r="H39" s="108">
        <f>ROUND(D39/$H$6,0)</f>
        <v>243</v>
      </c>
      <c r="I39" s="129">
        <f>ROUND(D39/$I$6,0)</f>
        <v>189</v>
      </c>
      <c r="J39" s="173">
        <f>ROUND(D39/$J$6,0)</f>
        <v>265</v>
      </c>
      <c r="L39" s="82" t="s">
        <v>260</v>
      </c>
      <c r="N39" s="254">
        <f>LEN(B39)</f>
        <v>78</v>
      </c>
    </row>
    <row r="40" spans="2:15" s="5" customFormat="1" ht="15.6">
      <c r="B40" s="153" t="s">
        <v>262</v>
      </c>
      <c r="C40" s="154">
        <v>33068810</v>
      </c>
      <c r="D40" s="152">
        <v>1699</v>
      </c>
      <c r="E40" s="145">
        <v>0.35</v>
      </c>
      <c r="F40" s="284">
        <f>ROUND(D40/$F$6,0)</f>
        <v>229</v>
      </c>
      <c r="G40" s="86">
        <f>ROUND(D40/$G$6,0)</f>
        <v>198</v>
      </c>
      <c r="H40" s="108">
        <f>ROUND(D40/$H$6,0)</f>
        <v>283</v>
      </c>
      <c r="I40" s="129">
        <f>ROUND(D40/$I$6,0)</f>
        <v>221</v>
      </c>
      <c r="J40" s="173">
        <f>ROUND(D40/$J$6,0)</f>
        <v>309</v>
      </c>
      <c r="L40" s="82" t="s">
        <v>75</v>
      </c>
      <c r="N40" s="254">
        <f>LEN(B40)</f>
        <v>79</v>
      </c>
    </row>
    <row r="41" spans="2:15" s="5" customFormat="1" ht="15.6">
      <c r="B41" s="328" t="s">
        <v>263</v>
      </c>
      <c r="C41" s="326"/>
      <c r="D41" s="326"/>
      <c r="E41" s="326"/>
      <c r="F41" s="326"/>
      <c r="G41" s="326"/>
      <c r="H41" s="326"/>
      <c r="I41" s="326"/>
      <c r="J41" s="327"/>
      <c r="L41" s="82"/>
      <c r="N41" s="82"/>
      <c r="O41" s="47"/>
    </row>
    <row r="42" spans="2:15" s="5" customFormat="1" ht="16.899999999999999" customHeight="1">
      <c r="B42" s="153" t="s">
        <v>264</v>
      </c>
      <c r="C42" s="144">
        <v>33068703</v>
      </c>
      <c r="D42" s="152">
        <v>1210</v>
      </c>
      <c r="E42" s="145">
        <v>0.35</v>
      </c>
      <c r="F42" s="284">
        <f>ROUND(D42/$F$6,0)</f>
        <v>163</v>
      </c>
      <c r="G42" s="86">
        <f>ROUND(D42/$G$6,0)</f>
        <v>141</v>
      </c>
      <c r="H42" s="108">
        <f>ROUND(D42/$H$6,0)</f>
        <v>202</v>
      </c>
      <c r="I42" s="129">
        <f>ROUND(D42/$I$6,0)</f>
        <v>157</v>
      </c>
      <c r="J42" s="173">
        <f>ROUND(D42/$J$6,0)</f>
        <v>220</v>
      </c>
      <c r="L42" s="82" t="s">
        <v>62</v>
      </c>
      <c r="N42" s="254">
        <f>LEN(B42)</f>
        <v>79</v>
      </c>
    </row>
    <row r="43" spans="2:15" s="5" customFormat="1" ht="16.899999999999999" customHeight="1">
      <c r="B43" s="153" t="s">
        <v>265</v>
      </c>
      <c r="C43" s="144">
        <v>33068705</v>
      </c>
      <c r="D43" s="152">
        <v>1299</v>
      </c>
      <c r="E43" s="145">
        <v>0.35</v>
      </c>
      <c r="F43" s="284">
        <f>ROUND(D43/$F$6,0)</f>
        <v>175</v>
      </c>
      <c r="G43" s="86">
        <f>ROUND(D43/$G$6,0)</f>
        <v>151</v>
      </c>
      <c r="H43" s="108">
        <f>ROUND(D43/$H$6,0)</f>
        <v>217</v>
      </c>
      <c r="I43" s="129">
        <f>ROUND(D43/$I$6,0)</f>
        <v>169</v>
      </c>
      <c r="J43" s="173">
        <f>ROUND(D43/$J$6,0)</f>
        <v>236</v>
      </c>
      <c r="L43" s="82" t="s">
        <v>62</v>
      </c>
      <c r="N43" s="254">
        <f>LEN(B43)</f>
        <v>78</v>
      </c>
    </row>
    <row r="44" spans="2:15" s="5" customFormat="1" ht="16.899999999999999" customHeight="1">
      <c r="B44" s="153" t="s">
        <v>266</v>
      </c>
      <c r="C44" s="144">
        <v>33068730</v>
      </c>
      <c r="D44" s="152">
        <v>2412</v>
      </c>
      <c r="E44" s="145">
        <v>0.35</v>
      </c>
      <c r="F44" s="284">
        <f>ROUND(D44/$F$6,0)</f>
        <v>325</v>
      </c>
      <c r="G44" s="86">
        <f>ROUND(D44/$G$6,0)</f>
        <v>280</v>
      </c>
      <c r="H44" s="108">
        <f>ROUND(D44/$H$6,0)</f>
        <v>402</v>
      </c>
      <c r="I44" s="129">
        <f>ROUND(D44/$I$6,0)</f>
        <v>313</v>
      </c>
      <c r="J44" s="173">
        <f>ROUND(D44/$J$6,0)</f>
        <v>439</v>
      </c>
      <c r="L44" s="82" t="s">
        <v>247</v>
      </c>
      <c r="N44" s="254">
        <f>LEN(B44)</f>
        <v>79</v>
      </c>
    </row>
    <row r="45" spans="2:15" s="5" customFormat="1" ht="16.899999999999999" customHeight="1">
      <c r="B45" s="153" t="s">
        <v>267</v>
      </c>
      <c r="C45" s="144">
        <v>33068750</v>
      </c>
      <c r="D45" s="152">
        <v>3302</v>
      </c>
      <c r="E45" s="145">
        <v>0.35</v>
      </c>
      <c r="F45" s="284">
        <f>ROUND(D45/$F$6,0)</f>
        <v>444</v>
      </c>
      <c r="G45" s="86">
        <f>ROUND(D45/$G$6,0)</f>
        <v>384</v>
      </c>
      <c r="H45" s="108">
        <f>ROUND(D45/$H$6,0)</f>
        <v>550</v>
      </c>
      <c r="I45" s="129">
        <f>ROUND(D45/$I$6,0)</f>
        <v>429</v>
      </c>
      <c r="J45" s="173">
        <f>ROUND(D45/$J$6,0)</f>
        <v>600</v>
      </c>
      <c r="L45" s="82" t="s">
        <v>247</v>
      </c>
      <c r="N45" s="254">
        <f>LEN(B45)</f>
        <v>79</v>
      </c>
    </row>
    <row r="46" spans="2:15" s="5" customFormat="1" ht="15.6">
      <c r="B46" s="328" t="s">
        <v>268</v>
      </c>
      <c r="C46" s="326"/>
      <c r="D46" s="326"/>
      <c r="E46" s="326"/>
      <c r="F46" s="326"/>
      <c r="G46" s="326"/>
      <c r="H46" s="326"/>
      <c r="I46" s="326"/>
      <c r="J46" s="327"/>
      <c r="L46" s="82"/>
      <c r="N46" s="82"/>
      <c r="O46" s="47"/>
    </row>
    <row r="47" spans="2:15" s="5" customFormat="1" ht="15.6">
      <c r="B47" s="156" t="s">
        <v>269</v>
      </c>
      <c r="C47" s="144">
        <v>33068400</v>
      </c>
      <c r="D47" s="152">
        <v>1370</v>
      </c>
      <c r="E47" s="145">
        <v>0.35</v>
      </c>
      <c r="F47" s="284">
        <f>ROUND(D47/$F$6,0)</f>
        <v>184</v>
      </c>
      <c r="G47" s="86">
        <f>ROUND(D47/$G$6,0)</f>
        <v>159</v>
      </c>
      <c r="H47" s="108">
        <f>ROUND(D47/$H$6,0)</f>
        <v>228</v>
      </c>
      <c r="I47" s="129">
        <f>ROUND(D47/$I$6,0)</f>
        <v>178</v>
      </c>
      <c r="J47" s="173">
        <f>ROUND(D47/$J$6,0)</f>
        <v>249</v>
      </c>
      <c r="L47" s="82" t="s">
        <v>62</v>
      </c>
      <c r="N47" s="254">
        <f>LEN(B47)</f>
        <v>92</v>
      </c>
    </row>
    <row r="48" spans="2:15" s="5" customFormat="1" ht="15.6">
      <c r="B48" s="328" t="s">
        <v>270</v>
      </c>
      <c r="C48" s="326"/>
      <c r="D48" s="326"/>
      <c r="E48" s="326"/>
      <c r="F48" s="326"/>
      <c r="G48" s="326"/>
      <c r="H48" s="326"/>
      <c r="I48" s="326"/>
      <c r="J48" s="327"/>
      <c r="L48" s="82"/>
      <c r="N48" s="82"/>
      <c r="O48" s="47"/>
    </row>
    <row r="49" spans="2:15" s="5" customFormat="1" ht="31.15">
      <c r="B49" s="201" t="s">
        <v>271</v>
      </c>
      <c r="C49" s="179"/>
      <c r="D49" s="179"/>
      <c r="E49" s="179"/>
      <c r="F49" s="179"/>
      <c r="G49" s="180"/>
      <c r="H49" s="181"/>
      <c r="I49" s="182"/>
      <c r="J49" s="183"/>
      <c r="L49" s="82"/>
      <c r="N49" s="82"/>
    </row>
    <row r="50" spans="2:15" s="5" customFormat="1" ht="15.6">
      <c r="B50" s="153" t="s">
        <v>272</v>
      </c>
      <c r="C50" s="144">
        <v>33067474</v>
      </c>
      <c r="D50" s="152">
        <v>976</v>
      </c>
      <c r="E50" s="145">
        <v>0.35</v>
      </c>
      <c r="F50" s="284">
        <f>ROUND(D50/$F$6,0)</f>
        <v>131</v>
      </c>
      <c r="G50" s="86">
        <f>ROUND(D50/$G$6,0)</f>
        <v>113</v>
      </c>
      <c r="H50" s="108">
        <f>ROUND(D50/$H$6,0)</f>
        <v>163</v>
      </c>
      <c r="I50" s="129">
        <f>ROUND(D50/$I$6,0)</f>
        <v>127</v>
      </c>
      <c r="J50" s="173">
        <f>ROUND(D50/$J$6,0)</f>
        <v>177</v>
      </c>
      <c r="L50" s="82" t="s">
        <v>62</v>
      </c>
      <c r="N50" s="254">
        <f>LEN(B50)</f>
        <v>57</v>
      </c>
    </row>
    <row r="51" spans="2:15" s="5" customFormat="1" ht="15.6">
      <c r="B51" s="153" t="s">
        <v>273</v>
      </c>
      <c r="C51" s="144">
        <v>33281500</v>
      </c>
      <c r="D51" s="152">
        <v>2973</v>
      </c>
      <c r="E51" s="155">
        <v>0.22</v>
      </c>
      <c r="F51" s="284">
        <f>ROUND(D51/$F$6,0)</f>
        <v>400</v>
      </c>
      <c r="G51" s="86">
        <f>ROUND(D51/$G$6,0)</f>
        <v>346</v>
      </c>
      <c r="H51" s="108">
        <f>ROUND(D51/$H$6,0)</f>
        <v>496</v>
      </c>
      <c r="I51" s="129">
        <f>ROUND(D51/$I$6,0)</f>
        <v>386</v>
      </c>
      <c r="J51" s="173">
        <f>ROUND(D51/$J$6,0)</f>
        <v>541</v>
      </c>
      <c r="L51" s="82" t="s">
        <v>62</v>
      </c>
      <c r="N51" s="254">
        <f>LEN(B51)</f>
        <v>71</v>
      </c>
    </row>
    <row r="52" spans="2:15" s="5" customFormat="1" ht="15.6">
      <c r="B52" s="156" t="s">
        <v>274</v>
      </c>
      <c r="C52" s="144">
        <v>33285702</v>
      </c>
      <c r="D52" s="152">
        <v>1180</v>
      </c>
      <c r="E52" s="155">
        <v>0.22</v>
      </c>
      <c r="F52" s="284">
        <f>ROUND(D52/$F$6,0)</f>
        <v>159</v>
      </c>
      <c r="G52" s="86">
        <f>ROUND(D52/$G$6,0)</f>
        <v>137</v>
      </c>
      <c r="H52" s="108">
        <f>ROUND(D52/$H$6,0)</f>
        <v>197</v>
      </c>
      <c r="I52" s="129">
        <f>ROUND(D52/$I$6,0)</f>
        <v>153</v>
      </c>
      <c r="J52" s="173">
        <f>ROUND(D52/$J$6,0)</f>
        <v>215</v>
      </c>
      <c r="L52" s="82" t="s">
        <v>62</v>
      </c>
      <c r="N52" s="254">
        <f>LEN(B52)</f>
        <v>92</v>
      </c>
      <c r="O52" s="47"/>
    </row>
    <row r="53" spans="2:15" s="5" customFormat="1" ht="15.6">
      <c r="B53" s="156" t="s">
        <v>275</v>
      </c>
      <c r="C53" s="160">
        <v>33285805</v>
      </c>
      <c r="D53" s="158">
        <v>1415</v>
      </c>
      <c r="E53" s="159">
        <v>0.22</v>
      </c>
      <c r="F53" s="284">
        <f>ROUND(D53/$F$6,0)</f>
        <v>190</v>
      </c>
      <c r="G53" s="86">
        <f>ROUND(D53/$G$6,0)</f>
        <v>165</v>
      </c>
      <c r="H53" s="108">
        <f>ROUND(D53/$H$6,0)</f>
        <v>236</v>
      </c>
      <c r="I53" s="129">
        <f>ROUND(D53/$I$6,0)</f>
        <v>184</v>
      </c>
      <c r="J53" s="173">
        <f>ROUND(D53/$J$6,0)</f>
        <v>257</v>
      </c>
      <c r="L53" s="82" t="s">
        <v>62</v>
      </c>
      <c r="N53" s="254">
        <f>LEN(B53)</f>
        <v>92</v>
      </c>
      <c r="O53" s="47"/>
    </row>
    <row r="54" spans="2:15" s="5" customFormat="1" ht="18">
      <c r="B54" s="328" t="s">
        <v>276</v>
      </c>
      <c r="C54" s="326"/>
      <c r="D54" s="326"/>
      <c r="E54" s="326"/>
      <c r="F54" s="326"/>
      <c r="G54" s="326"/>
      <c r="H54" s="326"/>
      <c r="I54" s="326"/>
      <c r="J54" s="327"/>
      <c r="L54" s="82"/>
      <c r="N54" s="82"/>
      <c r="O54" s="47"/>
    </row>
    <row r="55" spans="2:15" s="5" customFormat="1" ht="77.650000000000006" customHeight="1">
      <c r="B55" s="365" t="s">
        <v>277</v>
      </c>
      <c r="C55" s="366"/>
      <c r="D55" s="366"/>
      <c r="E55" s="366"/>
      <c r="F55" s="366"/>
      <c r="G55" s="366"/>
      <c r="H55" s="366"/>
      <c r="I55" s="366"/>
      <c r="J55" s="367"/>
      <c r="L55" s="82"/>
      <c r="N55" s="82"/>
    </row>
    <row r="56" spans="2:15" s="5" customFormat="1" ht="18">
      <c r="B56" s="156" t="s">
        <v>278</v>
      </c>
      <c r="C56" s="165">
        <v>33066115</v>
      </c>
      <c r="D56" s="152">
        <v>8708.4243750000005</v>
      </c>
      <c r="E56" s="155">
        <v>0.1</v>
      </c>
      <c r="F56" s="284">
        <f>ROUND(D56/$F$6,0)</f>
        <v>1172</v>
      </c>
      <c r="G56" s="86">
        <f>ROUND(D56/$G$6,0)</f>
        <v>1013</v>
      </c>
      <c r="H56" s="108">
        <f>ROUND(D56/$H$6,0)</f>
        <v>1451</v>
      </c>
      <c r="I56" s="129">
        <f>ROUND(D56/$I$6,0)</f>
        <v>1131</v>
      </c>
      <c r="J56" s="173">
        <f>ROUND(D56/$J$6,0)</f>
        <v>1583</v>
      </c>
      <c r="L56" s="82" t="s">
        <v>75</v>
      </c>
      <c r="N56" s="254">
        <f>LEN(B56)</f>
        <v>92</v>
      </c>
      <c r="O56" s="47"/>
    </row>
    <row r="57" spans="2:15" s="5" customFormat="1" ht="18">
      <c r="B57" s="156" t="s">
        <v>279</v>
      </c>
      <c r="C57" s="165">
        <v>33066130</v>
      </c>
      <c r="D57" s="152">
        <v>8805.9431249999998</v>
      </c>
      <c r="E57" s="155">
        <v>0.1</v>
      </c>
      <c r="F57" s="284">
        <f>ROUND(D57/$F$6,0)</f>
        <v>1185</v>
      </c>
      <c r="G57" s="86">
        <f>ROUND(D57/$G$6,0)</f>
        <v>1024</v>
      </c>
      <c r="H57" s="108">
        <f>ROUND(D57/$H$6,0)</f>
        <v>1468</v>
      </c>
      <c r="I57" s="129">
        <f>ROUND(D57/$I$6,0)</f>
        <v>1144</v>
      </c>
      <c r="J57" s="173">
        <f>ROUND(D57/$J$6,0)</f>
        <v>1601</v>
      </c>
      <c r="L57" s="82" t="s">
        <v>75</v>
      </c>
      <c r="N57" s="254">
        <f>LEN(B57)</f>
        <v>90</v>
      </c>
      <c r="O57" s="47"/>
    </row>
    <row r="58" spans="2:15" s="5" customFormat="1" ht="15.6">
      <c r="B58" s="328" t="s">
        <v>280</v>
      </c>
      <c r="C58" s="326"/>
      <c r="D58" s="326"/>
      <c r="E58" s="326"/>
      <c r="F58" s="326"/>
      <c r="G58" s="326"/>
      <c r="H58" s="326"/>
      <c r="I58" s="326"/>
      <c r="J58" s="327"/>
      <c r="L58" s="82"/>
      <c r="N58" s="82"/>
      <c r="O58" s="47"/>
    </row>
    <row r="59" spans="2:15" s="5" customFormat="1" ht="15.6">
      <c r="B59" s="166" t="s">
        <v>281</v>
      </c>
      <c r="C59" s="144">
        <v>33063750</v>
      </c>
      <c r="D59" s="152">
        <v>2653</v>
      </c>
      <c r="E59" s="145">
        <v>0.35</v>
      </c>
      <c r="F59" s="284">
        <f>ROUND(D59/$F$6,0)</f>
        <v>357</v>
      </c>
      <c r="G59" s="86">
        <f>ROUND(D59/$G$6,0)</f>
        <v>308</v>
      </c>
      <c r="H59" s="108">
        <f>ROUND(D59/$H$6,0)</f>
        <v>442</v>
      </c>
      <c r="I59" s="129">
        <f>ROUND(D59/$I$6,0)</f>
        <v>345</v>
      </c>
      <c r="J59" s="173">
        <f>ROUND(D59/$J$6,0)</f>
        <v>482</v>
      </c>
      <c r="L59" s="82" t="s">
        <v>62</v>
      </c>
      <c r="N59" s="254">
        <f>LEN(B59)</f>
        <v>90</v>
      </c>
      <c r="O59" s="47"/>
    </row>
    <row r="60" spans="2:15" s="5" customFormat="1" ht="15.6">
      <c r="B60" s="156" t="s">
        <v>282</v>
      </c>
      <c r="C60" s="160">
        <v>33063712</v>
      </c>
      <c r="D60" s="158">
        <v>3550</v>
      </c>
      <c r="E60" s="161">
        <v>0.35</v>
      </c>
      <c r="F60" s="284">
        <f>ROUND(D60/$F$6,0)</f>
        <v>478</v>
      </c>
      <c r="G60" s="86">
        <f>ROUND(D60/$G$6,0)</f>
        <v>413</v>
      </c>
      <c r="H60" s="108">
        <f>ROUND(D60/$H$6,0)</f>
        <v>592</v>
      </c>
      <c r="I60" s="129">
        <f>ROUND(D60/$I$6,0)</f>
        <v>461</v>
      </c>
      <c r="J60" s="173">
        <f>ROUND(D60/$J$6,0)</f>
        <v>645</v>
      </c>
      <c r="L60" s="82" t="s">
        <v>62</v>
      </c>
      <c r="N60" s="254">
        <f>LEN(B60)</f>
        <v>91</v>
      </c>
      <c r="O60" s="47"/>
    </row>
    <row r="61" spans="2:15" s="5" customFormat="1" ht="15.6">
      <c r="B61" s="328" t="s">
        <v>283</v>
      </c>
      <c r="C61" s="326"/>
      <c r="D61" s="326"/>
      <c r="E61" s="326"/>
      <c r="F61" s="326"/>
      <c r="G61" s="326"/>
      <c r="H61" s="326"/>
      <c r="I61" s="326"/>
      <c r="J61" s="327"/>
      <c r="L61" s="82"/>
      <c r="N61" s="82"/>
      <c r="O61" s="47"/>
    </row>
    <row r="62" spans="2:15" s="5" customFormat="1" ht="15.6">
      <c r="B62" s="156" t="s">
        <v>284</v>
      </c>
      <c r="C62" s="154">
        <v>33062420</v>
      </c>
      <c r="D62" s="158">
        <v>1326</v>
      </c>
      <c r="E62" s="155">
        <v>0.35</v>
      </c>
      <c r="F62" s="284">
        <f>ROUND(D62/$F$6,0)</f>
        <v>178</v>
      </c>
      <c r="G62" s="86">
        <f>ROUND(D62/$G$6,0)</f>
        <v>154</v>
      </c>
      <c r="H62" s="108">
        <f>ROUND(D62/$H$6,0)</f>
        <v>221</v>
      </c>
      <c r="I62" s="129">
        <f>ROUND(D62/$I$6,0)</f>
        <v>172</v>
      </c>
      <c r="J62" s="173">
        <f>ROUND(D62/$J$6,0)</f>
        <v>241</v>
      </c>
      <c r="L62" s="82" t="s">
        <v>62</v>
      </c>
      <c r="N62" s="254">
        <f>LEN(B62)</f>
        <v>42</v>
      </c>
      <c r="O62" s="47"/>
    </row>
    <row r="63" spans="2:15" s="5" customFormat="1" ht="15.6">
      <c r="B63" s="156" t="s">
        <v>285</v>
      </c>
      <c r="C63" s="157">
        <v>33062410</v>
      </c>
      <c r="D63" s="158">
        <v>1872</v>
      </c>
      <c r="E63" s="159">
        <v>0.35</v>
      </c>
      <c r="F63" s="284">
        <f>ROUND(D63/$F$6,0)</f>
        <v>252</v>
      </c>
      <c r="G63" s="86">
        <f>ROUND(D63/$G$6,0)</f>
        <v>218</v>
      </c>
      <c r="H63" s="108">
        <f>ROUND(D63/$H$6,0)</f>
        <v>312</v>
      </c>
      <c r="I63" s="129">
        <f>ROUND(D63/$I$6,0)</f>
        <v>243</v>
      </c>
      <c r="J63" s="173">
        <f>ROUND(D63/$J$6,0)</f>
        <v>340</v>
      </c>
      <c r="L63" s="82" t="s">
        <v>62</v>
      </c>
      <c r="N63" s="254">
        <f>LEN(B63)</f>
        <v>41</v>
      </c>
      <c r="O63" s="47"/>
    </row>
    <row r="64" spans="2:15" s="5" customFormat="1" ht="15.6">
      <c r="B64" s="328" t="s">
        <v>286</v>
      </c>
      <c r="C64" s="326"/>
      <c r="D64" s="326"/>
      <c r="E64" s="326"/>
      <c r="F64" s="326"/>
      <c r="G64" s="326"/>
      <c r="H64" s="326"/>
      <c r="I64" s="326"/>
      <c r="J64" s="327"/>
      <c r="L64" s="82"/>
      <c r="N64" s="82"/>
      <c r="O64" s="47"/>
    </row>
    <row r="65" spans="1:15" s="5" customFormat="1" ht="15.6">
      <c r="B65" s="156" t="s">
        <v>287</v>
      </c>
      <c r="C65" s="157">
        <v>33063400</v>
      </c>
      <c r="D65" s="158">
        <v>1170</v>
      </c>
      <c r="E65" s="159">
        <v>0.35</v>
      </c>
      <c r="F65" s="284">
        <f>ROUND(D65/$F$6,0)</f>
        <v>157</v>
      </c>
      <c r="G65" s="86">
        <f>ROUND(D65/$G$6,0)</f>
        <v>136</v>
      </c>
      <c r="H65" s="108">
        <f>ROUND(D65/$H$6,0)</f>
        <v>195</v>
      </c>
      <c r="I65" s="129">
        <f>ROUND(D65/$I$6,0)</f>
        <v>152</v>
      </c>
      <c r="J65" s="173">
        <f>ROUND(D65/$J$6,0)</f>
        <v>213</v>
      </c>
      <c r="L65" s="82" t="s">
        <v>62</v>
      </c>
      <c r="N65" s="254">
        <f>LEN(B65)</f>
        <v>59</v>
      </c>
      <c r="O65" s="47"/>
    </row>
    <row r="66" spans="1:15" s="5" customFormat="1" ht="15.6">
      <c r="B66" s="156" t="s">
        <v>288</v>
      </c>
      <c r="C66" s="144">
        <v>33063600</v>
      </c>
      <c r="D66" s="152">
        <v>1287</v>
      </c>
      <c r="E66" s="145">
        <v>0.35</v>
      </c>
      <c r="F66" s="284">
        <f>ROUND(D66/$F$6,0)</f>
        <v>173</v>
      </c>
      <c r="G66" s="86">
        <f>ROUND(D66/$G$6,0)</f>
        <v>150</v>
      </c>
      <c r="H66" s="108">
        <f>ROUND(D66/$H$6,0)</f>
        <v>215</v>
      </c>
      <c r="I66" s="129">
        <f>ROUND(D66/$I$6,0)</f>
        <v>167</v>
      </c>
      <c r="J66" s="173">
        <f>ROUND(D66/$J$6,0)</f>
        <v>234</v>
      </c>
      <c r="L66" s="82" t="s">
        <v>62</v>
      </c>
      <c r="N66" s="254">
        <f>LEN(B66)</f>
        <v>76</v>
      </c>
      <c r="O66" s="47"/>
    </row>
    <row r="67" spans="1:15" s="5" customFormat="1" ht="15.6">
      <c r="B67" s="328" t="s">
        <v>289</v>
      </c>
      <c r="C67" s="326"/>
      <c r="D67" s="326"/>
      <c r="E67" s="326"/>
      <c r="F67" s="326"/>
      <c r="G67" s="326"/>
      <c r="H67" s="326"/>
      <c r="I67" s="326"/>
      <c r="J67" s="327"/>
      <c r="L67" s="82"/>
      <c r="N67" s="82"/>
      <c r="O67" s="47"/>
    </row>
    <row r="68" spans="1:15" s="5" customFormat="1" ht="15.6">
      <c r="B68" s="156" t="s">
        <v>290</v>
      </c>
      <c r="C68" s="144">
        <v>33063303</v>
      </c>
      <c r="D68" s="152">
        <v>741</v>
      </c>
      <c r="E68" s="145">
        <v>0.35</v>
      </c>
      <c r="F68" s="284">
        <f>ROUND(D68/$F$6,0)</f>
        <v>100</v>
      </c>
      <c r="G68" s="86">
        <f>ROUND(D68/$G$6,0)</f>
        <v>86</v>
      </c>
      <c r="H68" s="108">
        <f>ROUND(D68/$H$6,0)</f>
        <v>124</v>
      </c>
      <c r="I68" s="129">
        <f>ROUND(D68/$I$6,0)</f>
        <v>96</v>
      </c>
      <c r="J68" s="173">
        <f>ROUND(D68/$J$6,0)</f>
        <v>135</v>
      </c>
      <c r="L68" s="82" t="s">
        <v>62</v>
      </c>
      <c r="N68" s="254">
        <f>LEN(B68)</f>
        <v>53</v>
      </c>
      <c r="O68" s="47"/>
    </row>
    <row r="69" spans="1:15" s="5" customFormat="1" ht="15.6">
      <c r="B69" s="156" t="s">
        <v>291</v>
      </c>
      <c r="C69" s="157">
        <v>33063313</v>
      </c>
      <c r="D69" s="158">
        <v>1100</v>
      </c>
      <c r="E69" s="159">
        <v>0.35</v>
      </c>
      <c r="F69" s="284">
        <f>ROUND(D69/$F$6,0)</f>
        <v>148</v>
      </c>
      <c r="G69" s="86">
        <f>ROUND(D69/$G$6,0)</f>
        <v>128</v>
      </c>
      <c r="H69" s="108">
        <f>ROUND(D69/$H$6,0)</f>
        <v>183</v>
      </c>
      <c r="I69" s="129">
        <f>ROUND(D69/$I$6,0)</f>
        <v>143</v>
      </c>
      <c r="J69" s="173">
        <f>ROUND(D69/$J$6,0)</f>
        <v>200</v>
      </c>
      <c r="L69" s="82" t="s">
        <v>62</v>
      </c>
      <c r="N69" s="254">
        <f>LEN(B69)</f>
        <v>53</v>
      </c>
      <c r="O69" s="47"/>
    </row>
    <row r="70" spans="1:15" s="5" customFormat="1" ht="15.6">
      <c r="B70" s="328" t="s">
        <v>292</v>
      </c>
      <c r="C70" s="326"/>
      <c r="D70" s="326"/>
      <c r="E70" s="326"/>
      <c r="F70" s="326"/>
      <c r="G70" s="326"/>
      <c r="H70" s="326"/>
      <c r="I70" s="326"/>
      <c r="J70" s="327"/>
      <c r="L70" s="82"/>
      <c r="N70" s="82"/>
      <c r="O70" s="47"/>
    </row>
    <row r="71" spans="1:15" s="5" customFormat="1" ht="44.65" customHeight="1">
      <c r="A71" s="57"/>
      <c r="B71" s="365" t="s">
        <v>293</v>
      </c>
      <c r="C71" s="366"/>
      <c r="D71" s="366"/>
      <c r="E71" s="366"/>
      <c r="F71" s="366"/>
      <c r="G71" s="366"/>
      <c r="H71" s="366"/>
      <c r="I71" s="366"/>
      <c r="J71" s="367"/>
      <c r="L71" s="82"/>
      <c r="N71" s="82"/>
    </row>
    <row r="72" spans="1:15" s="5" customFormat="1" ht="15.6">
      <c r="A72" s="57"/>
      <c r="B72" s="156" t="s">
        <v>294</v>
      </c>
      <c r="C72" s="157">
        <v>33064905</v>
      </c>
      <c r="D72" s="158">
        <v>4063</v>
      </c>
      <c r="E72" s="159">
        <v>0.22</v>
      </c>
      <c r="F72" s="284">
        <f>ROUND(D72/$F$6,0)</f>
        <v>547</v>
      </c>
      <c r="G72" s="86">
        <f>ROUND(D72/$G$6,0)</f>
        <v>472</v>
      </c>
      <c r="H72" s="108">
        <f>ROUND(D72/$H$6,0)</f>
        <v>677</v>
      </c>
      <c r="I72" s="129">
        <f>ROUND(D72/$I$6,0)</f>
        <v>528</v>
      </c>
      <c r="J72" s="173">
        <f>ROUND(D72/$J$6,0)</f>
        <v>739</v>
      </c>
      <c r="L72" s="82" t="s">
        <v>75</v>
      </c>
      <c r="N72" s="254">
        <f>LEN(B72)</f>
        <v>64</v>
      </c>
      <c r="O72" s="47"/>
    </row>
    <row r="73" spans="1:15" s="5" customFormat="1" ht="15.6">
      <c r="A73" s="57"/>
      <c r="B73" s="156" t="s">
        <v>295</v>
      </c>
      <c r="C73" s="157">
        <v>33064910</v>
      </c>
      <c r="D73" s="158">
        <v>4063</v>
      </c>
      <c r="E73" s="159">
        <v>0.22</v>
      </c>
      <c r="F73" s="284">
        <f t="shared" ref="F73:F78" si="0">ROUND(D73/$F$6,0)</f>
        <v>547</v>
      </c>
      <c r="G73" s="86">
        <f t="shared" ref="G73:G78" si="1">ROUND(D73/$G$6,0)</f>
        <v>472</v>
      </c>
      <c r="H73" s="108">
        <f t="shared" ref="H73:H78" si="2">ROUND(D73/$H$6,0)</f>
        <v>677</v>
      </c>
      <c r="I73" s="129">
        <f t="shared" ref="I73:I78" si="3">ROUND(D73/$I$6,0)</f>
        <v>528</v>
      </c>
      <c r="J73" s="173">
        <f t="shared" ref="J73:J78" si="4">ROUND(D73/$J$6,0)</f>
        <v>739</v>
      </c>
      <c r="L73" s="82" t="s">
        <v>75</v>
      </c>
      <c r="N73" s="254">
        <f t="shared" ref="N73:N78" si="5">LEN(B73)</f>
        <v>65</v>
      </c>
      <c r="O73" s="47"/>
    </row>
    <row r="74" spans="1:15" s="5" customFormat="1" ht="15.6">
      <c r="A74" s="57"/>
      <c r="B74" s="156" t="s">
        <v>296</v>
      </c>
      <c r="C74" s="157">
        <v>33064920</v>
      </c>
      <c r="D74" s="158">
        <v>4063</v>
      </c>
      <c r="E74" s="159">
        <v>0.22</v>
      </c>
      <c r="F74" s="284">
        <f t="shared" si="0"/>
        <v>547</v>
      </c>
      <c r="G74" s="86">
        <f t="shared" si="1"/>
        <v>472</v>
      </c>
      <c r="H74" s="108">
        <f t="shared" si="2"/>
        <v>677</v>
      </c>
      <c r="I74" s="129">
        <f t="shared" si="3"/>
        <v>528</v>
      </c>
      <c r="J74" s="173">
        <f t="shared" si="4"/>
        <v>739</v>
      </c>
      <c r="L74" s="82" t="s">
        <v>75</v>
      </c>
      <c r="N74" s="254">
        <f t="shared" si="5"/>
        <v>65</v>
      </c>
      <c r="O74" s="47"/>
    </row>
    <row r="75" spans="1:15" s="5" customFormat="1" ht="46.9" customHeight="1">
      <c r="A75" s="57"/>
      <c r="B75" s="365" t="s">
        <v>297</v>
      </c>
      <c r="C75" s="366"/>
      <c r="D75" s="366"/>
      <c r="E75" s="366"/>
      <c r="F75" s="366"/>
      <c r="G75" s="366"/>
      <c r="H75" s="366"/>
      <c r="I75" s="366"/>
      <c r="J75" s="367"/>
      <c r="L75" s="82"/>
      <c r="N75" s="82"/>
    </row>
    <row r="76" spans="1:15" s="5" customFormat="1" ht="15.6">
      <c r="A76" s="57"/>
      <c r="B76" s="156" t="s">
        <v>298</v>
      </c>
      <c r="C76" s="157">
        <v>33064805</v>
      </c>
      <c r="D76" s="158">
        <v>3985</v>
      </c>
      <c r="E76" s="159">
        <v>0.22</v>
      </c>
      <c r="F76" s="284">
        <f t="shared" si="0"/>
        <v>536</v>
      </c>
      <c r="G76" s="86">
        <f t="shared" si="1"/>
        <v>463</v>
      </c>
      <c r="H76" s="108">
        <f t="shared" si="2"/>
        <v>664</v>
      </c>
      <c r="I76" s="129">
        <f t="shared" si="3"/>
        <v>518</v>
      </c>
      <c r="J76" s="173">
        <f t="shared" si="4"/>
        <v>725</v>
      </c>
      <c r="L76" s="82" t="s">
        <v>75</v>
      </c>
      <c r="N76" s="254">
        <f t="shared" si="5"/>
        <v>93</v>
      </c>
      <c r="O76" s="47"/>
    </row>
    <row r="77" spans="1:15" s="5" customFormat="1" ht="15.6">
      <c r="A77" s="57"/>
      <c r="B77" s="156" t="s">
        <v>299</v>
      </c>
      <c r="C77" s="157">
        <v>33064810</v>
      </c>
      <c r="D77" s="158">
        <v>3985</v>
      </c>
      <c r="E77" s="159">
        <v>0.22</v>
      </c>
      <c r="F77" s="284">
        <f t="shared" si="0"/>
        <v>536</v>
      </c>
      <c r="G77" s="86">
        <f t="shared" si="1"/>
        <v>463</v>
      </c>
      <c r="H77" s="108">
        <f t="shared" si="2"/>
        <v>664</v>
      </c>
      <c r="I77" s="129">
        <f t="shared" si="3"/>
        <v>518</v>
      </c>
      <c r="J77" s="173">
        <f t="shared" si="4"/>
        <v>725</v>
      </c>
      <c r="L77" s="82" t="s">
        <v>75</v>
      </c>
      <c r="N77" s="254">
        <f t="shared" si="5"/>
        <v>94</v>
      </c>
      <c r="O77" s="47"/>
    </row>
    <row r="78" spans="1:15" s="5" customFormat="1" ht="15.6">
      <c r="A78" s="57"/>
      <c r="B78" s="156" t="s">
        <v>300</v>
      </c>
      <c r="C78" s="157">
        <v>33064820</v>
      </c>
      <c r="D78" s="158">
        <v>3985</v>
      </c>
      <c r="E78" s="159">
        <v>0.22</v>
      </c>
      <c r="F78" s="284">
        <f t="shared" si="0"/>
        <v>536</v>
      </c>
      <c r="G78" s="86">
        <f t="shared" si="1"/>
        <v>463</v>
      </c>
      <c r="H78" s="108">
        <f t="shared" si="2"/>
        <v>664</v>
      </c>
      <c r="I78" s="129">
        <f t="shared" si="3"/>
        <v>518</v>
      </c>
      <c r="J78" s="173">
        <f t="shared" si="4"/>
        <v>725</v>
      </c>
      <c r="L78" s="82" t="s">
        <v>75</v>
      </c>
      <c r="N78" s="254">
        <f t="shared" si="5"/>
        <v>95</v>
      </c>
      <c r="O78" s="47"/>
    </row>
    <row r="79" spans="1:15" s="5" customFormat="1" ht="15.6">
      <c r="B79" s="328" t="s">
        <v>301</v>
      </c>
      <c r="C79" s="326"/>
      <c r="D79" s="326"/>
      <c r="E79" s="326"/>
      <c r="F79" s="326"/>
      <c r="G79" s="326"/>
      <c r="H79" s="326"/>
      <c r="I79" s="326"/>
      <c r="J79" s="327"/>
      <c r="L79" s="82"/>
      <c r="N79" s="82"/>
      <c r="O79" s="47"/>
    </row>
    <row r="80" spans="1:15" s="5" customFormat="1" ht="15.6">
      <c r="B80" s="167" t="s">
        <v>302</v>
      </c>
      <c r="C80" s="315">
        <v>33080002</v>
      </c>
      <c r="D80" s="152">
        <v>179</v>
      </c>
      <c r="E80" s="145">
        <v>0.35</v>
      </c>
      <c r="F80" s="284">
        <f t="shared" ref="F80:F85" si="6">ROUND(D80/$F$6,0)</f>
        <v>24</v>
      </c>
      <c r="G80" s="86">
        <f t="shared" ref="G80:G85" si="7">ROUND(D80/$G$6,0)</f>
        <v>21</v>
      </c>
      <c r="H80" s="108">
        <f t="shared" ref="H80:H85" si="8">ROUND(D80/$H$6,0)</f>
        <v>30</v>
      </c>
      <c r="I80" s="129">
        <f t="shared" ref="I80:I85" si="9">ROUND(D80/$I$6,0)</f>
        <v>23</v>
      </c>
      <c r="J80" s="173">
        <f t="shared" ref="J80:J85" si="10">ROUND(D80/$J$6,0)</f>
        <v>33</v>
      </c>
      <c r="L80" s="82" t="s">
        <v>75</v>
      </c>
      <c r="N80" s="254">
        <f t="shared" ref="N80:N85" si="11">LEN(B80)</f>
        <v>44</v>
      </c>
    </row>
    <row r="81" spans="2:15" s="5" customFormat="1" ht="15.6">
      <c r="B81" s="167" t="s">
        <v>303</v>
      </c>
      <c r="C81" s="165">
        <v>33080001</v>
      </c>
      <c r="D81" s="152">
        <v>429</v>
      </c>
      <c r="E81" s="145">
        <v>0.35</v>
      </c>
      <c r="F81" s="284">
        <f t="shared" si="6"/>
        <v>58</v>
      </c>
      <c r="G81" s="86">
        <f t="shared" si="7"/>
        <v>50</v>
      </c>
      <c r="H81" s="108">
        <f t="shared" si="8"/>
        <v>72</v>
      </c>
      <c r="I81" s="129">
        <f t="shared" si="9"/>
        <v>56</v>
      </c>
      <c r="J81" s="173">
        <f t="shared" si="10"/>
        <v>78</v>
      </c>
      <c r="L81" s="82" t="s">
        <v>62</v>
      </c>
      <c r="N81" s="254">
        <f t="shared" si="11"/>
        <v>58</v>
      </c>
    </row>
    <row r="82" spans="2:15" s="5" customFormat="1" ht="15.6">
      <c r="B82" s="167" t="s">
        <v>304</v>
      </c>
      <c r="C82" s="165">
        <v>33484672</v>
      </c>
      <c r="D82" s="152">
        <v>895</v>
      </c>
      <c r="E82" s="145">
        <v>0.35</v>
      </c>
      <c r="F82" s="284">
        <f t="shared" si="6"/>
        <v>120</v>
      </c>
      <c r="G82" s="86">
        <f t="shared" si="7"/>
        <v>104</v>
      </c>
      <c r="H82" s="108">
        <f t="shared" si="8"/>
        <v>149</v>
      </c>
      <c r="I82" s="129">
        <f t="shared" si="9"/>
        <v>116</v>
      </c>
      <c r="J82" s="173">
        <f t="shared" si="10"/>
        <v>163</v>
      </c>
      <c r="L82" s="82" t="s">
        <v>305</v>
      </c>
      <c r="N82" s="254">
        <f t="shared" si="11"/>
        <v>84</v>
      </c>
    </row>
    <row r="83" spans="2:15" s="5" customFormat="1" ht="15.6">
      <c r="B83" s="167" t="s">
        <v>306</v>
      </c>
      <c r="C83" s="165">
        <v>33185071</v>
      </c>
      <c r="D83" s="152">
        <v>259</v>
      </c>
      <c r="E83" s="145">
        <v>0.35</v>
      </c>
      <c r="F83" s="284">
        <f t="shared" si="6"/>
        <v>35</v>
      </c>
      <c r="G83" s="86">
        <f t="shared" si="7"/>
        <v>30</v>
      </c>
      <c r="H83" s="108">
        <f t="shared" si="8"/>
        <v>43</v>
      </c>
      <c r="I83" s="129">
        <f t="shared" si="9"/>
        <v>34</v>
      </c>
      <c r="J83" s="173">
        <f t="shared" si="10"/>
        <v>47</v>
      </c>
      <c r="L83" s="82" t="s">
        <v>305</v>
      </c>
      <c r="N83" s="254">
        <f t="shared" si="11"/>
        <v>88</v>
      </c>
    </row>
    <row r="84" spans="2:15" s="5" customFormat="1" ht="15.6">
      <c r="B84" s="167" t="s">
        <v>307</v>
      </c>
      <c r="C84" s="165">
        <v>33184204</v>
      </c>
      <c r="D84" s="152">
        <v>239</v>
      </c>
      <c r="E84" s="145">
        <v>0.35</v>
      </c>
      <c r="F84" s="284">
        <f t="shared" si="6"/>
        <v>32</v>
      </c>
      <c r="G84" s="86">
        <f t="shared" si="7"/>
        <v>28</v>
      </c>
      <c r="H84" s="108">
        <f t="shared" si="8"/>
        <v>40</v>
      </c>
      <c r="I84" s="129">
        <f t="shared" si="9"/>
        <v>31</v>
      </c>
      <c r="J84" s="173">
        <f t="shared" si="10"/>
        <v>43</v>
      </c>
      <c r="L84" s="82" t="s">
        <v>62</v>
      </c>
      <c r="N84" s="254">
        <f t="shared" si="11"/>
        <v>85</v>
      </c>
    </row>
    <row r="85" spans="2:15" s="5" customFormat="1" ht="15.6">
      <c r="B85" s="167" t="s">
        <v>308</v>
      </c>
      <c r="C85" s="165">
        <v>33287106</v>
      </c>
      <c r="D85" s="152">
        <v>927</v>
      </c>
      <c r="E85" s="159">
        <v>0.22</v>
      </c>
      <c r="F85" s="284">
        <f t="shared" si="6"/>
        <v>125</v>
      </c>
      <c r="G85" s="86">
        <f t="shared" si="7"/>
        <v>108</v>
      </c>
      <c r="H85" s="108">
        <f t="shared" si="8"/>
        <v>155</v>
      </c>
      <c r="I85" s="129">
        <f t="shared" si="9"/>
        <v>120</v>
      </c>
      <c r="J85" s="173">
        <f t="shared" si="10"/>
        <v>169</v>
      </c>
      <c r="L85" s="82" t="s">
        <v>62</v>
      </c>
      <c r="N85" s="254">
        <f t="shared" si="11"/>
        <v>43</v>
      </c>
    </row>
    <row r="86" spans="2:15" s="5" customFormat="1" ht="15.6">
      <c r="B86" s="328" t="s">
        <v>309</v>
      </c>
      <c r="C86" s="326"/>
      <c r="D86" s="326"/>
      <c r="E86" s="326"/>
      <c r="F86" s="326"/>
      <c r="G86" s="326"/>
      <c r="H86" s="326"/>
      <c r="I86" s="326"/>
      <c r="J86" s="327"/>
      <c r="L86" s="82"/>
      <c r="N86" s="82"/>
      <c r="O86" s="47"/>
    </row>
    <row r="87" spans="2:15" s="5" customFormat="1" ht="46.9">
      <c r="B87" s="201" t="s">
        <v>310</v>
      </c>
      <c r="C87" s="179"/>
      <c r="D87" s="179"/>
      <c r="E87" s="179"/>
      <c r="F87" s="179"/>
      <c r="G87" s="180"/>
      <c r="H87" s="181"/>
      <c r="I87" s="182"/>
      <c r="J87" s="183"/>
      <c r="L87" s="82"/>
      <c r="N87" s="82"/>
    </row>
    <row r="88" spans="2:15" s="5" customFormat="1" ht="15.6">
      <c r="B88" s="167" t="s">
        <v>311</v>
      </c>
      <c r="C88" s="84">
        <v>33402724</v>
      </c>
      <c r="D88" s="175">
        <v>2120</v>
      </c>
      <c r="E88" s="90">
        <v>0.22</v>
      </c>
      <c r="F88" s="284">
        <f>ROUND(D88/$F$6,0)</f>
        <v>285</v>
      </c>
      <c r="G88" s="86">
        <f>ROUND(D88/$G$6,0)</f>
        <v>247</v>
      </c>
      <c r="H88" s="108">
        <f>ROUND(D88/$H$6,0)</f>
        <v>353</v>
      </c>
      <c r="I88" s="129">
        <f>ROUND(D88/$I$6,0)</f>
        <v>275</v>
      </c>
      <c r="J88" s="173">
        <f>ROUND(D88/$J$6,0)</f>
        <v>385</v>
      </c>
      <c r="L88" s="82" t="s">
        <v>62</v>
      </c>
      <c r="N88" s="254">
        <f>LEN(B88)</f>
        <v>68</v>
      </c>
    </row>
    <row r="89" spans="2:15" s="5" customFormat="1" ht="15.6">
      <c r="B89" s="167" t="s">
        <v>312</v>
      </c>
      <c r="C89" s="84">
        <v>33402730</v>
      </c>
      <c r="D89" s="175">
        <v>2663</v>
      </c>
      <c r="E89" s="90">
        <v>0.22</v>
      </c>
      <c r="F89" s="284">
        <f>ROUND(D89/$F$6,0)</f>
        <v>358</v>
      </c>
      <c r="G89" s="86">
        <f>ROUND(D89/$G$6,0)</f>
        <v>310</v>
      </c>
      <c r="H89" s="108">
        <f>ROUND(D89/$H$6,0)</f>
        <v>444</v>
      </c>
      <c r="I89" s="129">
        <f>ROUND(D89/$I$6,0)</f>
        <v>346</v>
      </c>
      <c r="J89" s="173">
        <f>ROUND(D89/$J$6,0)</f>
        <v>484</v>
      </c>
      <c r="L89" s="82" t="s">
        <v>62</v>
      </c>
      <c r="N89" s="254">
        <f>LEN(B89)</f>
        <v>78</v>
      </c>
    </row>
    <row r="90" spans="2:15" s="5" customFormat="1" ht="15.6">
      <c r="B90" s="328" t="s">
        <v>313</v>
      </c>
      <c r="C90" s="326"/>
      <c r="D90" s="326"/>
      <c r="E90" s="326"/>
      <c r="F90" s="326"/>
      <c r="G90" s="326"/>
      <c r="H90" s="326"/>
      <c r="I90" s="326"/>
      <c r="J90" s="327"/>
      <c r="L90" s="82"/>
      <c r="N90" s="82"/>
      <c r="O90" s="47"/>
    </row>
    <row r="91" spans="2:15" s="5" customFormat="1" ht="36.6" customHeight="1">
      <c r="B91" s="368" t="s">
        <v>314</v>
      </c>
      <c r="C91" s="369"/>
      <c r="D91" s="369"/>
      <c r="E91" s="369"/>
      <c r="F91" s="369"/>
      <c r="G91" s="369"/>
      <c r="H91" s="369"/>
      <c r="I91" s="369"/>
      <c r="J91" s="370"/>
      <c r="L91" s="82"/>
      <c r="N91" s="82"/>
    </row>
    <row r="92" spans="2:15" s="5" customFormat="1" ht="15.6">
      <c r="B92" s="321" t="s">
        <v>315</v>
      </c>
      <c r="C92" s="322">
        <v>33091001</v>
      </c>
      <c r="D92" s="228">
        <v>1289</v>
      </c>
      <c r="E92" s="246">
        <v>0.35</v>
      </c>
      <c r="F92" s="323">
        <f>ROUND(D92/$F$6,0)</f>
        <v>173</v>
      </c>
      <c r="G92" s="205">
        <f>ROUND(D92/$G$6,0)</f>
        <v>150</v>
      </c>
      <c r="H92" s="324">
        <f>ROUND(D92/$H$6,0)</f>
        <v>215</v>
      </c>
      <c r="I92" s="325">
        <f>ROUND(D92/$I$6,0)</f>
        <v>167</v>
      </c>
      <c r="J92" s="206">
        <f>ROUND(D92/$J$6,0)</f>
        <v>234</v>
      </c>
      <c r="L92" s="82" t="s">
        <v>75</v>
      </c>
      <c r="N92" s="254">
        <f>LEN(B92)</f>
        <v>26</v>
      </c>
    </row>
    <row r="93" spans="2:15" s="5" customFormat="1" ht="15.6"/>
    <row r="94" spans="2:15" s="5" customFormat="1" ht="36.6">
      <c r="B94" s="336" t="s">
        <v>316</v>
      </c>
      <c r="C94" s="337"/>
      <c r="D94" s="337"/>
      <c r="E94" s="337"/>
      <c r="F94" s="337"/>
      <c r="G94" s="337"/>
      <c r="H94" s="337"/>
      <c r="I94" s="337"/>
      <c r="J94" s="337"/>
      <c r="K94" s="337"/>
      <c r="L94" s="337"/>
      <c r="M94" s="337"/>
      <c r="N94" s="338"/>
    </row>
    <row r="95" spans="2:15" s="5" customFormat="1" ht="15.6"/>
    <row r="96" spans="2:15" s="5" customFormat="1" ht="21">
      <c r="B96" s="184" t="s">
        <v>317</v>
      </c>
      <c r="C96" s="190"/>
      <c r="D96" s="191"/>
      <c r="E96" s="190"/>
      <c r="F96" s="192"/>
      <c r="G96" s="191"/>
      <c r="H96" s="229"/>
      <c r="I96" s="230"/>
      <c r="J96" s="231"/>
      <c r="L96" s="82"/>
      <c r="N96" s="82"/>
    </row>
    <row r="97" spans="2:14" s="5" customFormat="1" ht="45.6" customHeight="1">
      <c r="B97" s="343" t="s">
        <v>318</v>
      </c>
      <c r="C97" s="341"/>
      <c r="D97" s="341"/>
      <c r="E97" s="341"/>
      <c r="F97" s="341"/>
      <c r="G97" s="341"/>
      <c r="H97" s="341"/>
      <c r="I97" s="341"/>
      <c r="J97" s="342"/>
      <c r="L97" s="82" t="s">
        <v>319</v>
      </c>
      <c r="N97" s="82"/>
    </row>
    <row r="98" spans="2:14" s="5" customFormat="1" ht="15.6">
      <c r="B98" s="226" t="s">
        <v>320</v>
      </c>
      <c r="C98" s="227">
        <v>33098541</v>
      </c>
      <c r="D98" s="228">
        <v>12915</v>
      </c>
      <c r="E98" s="233">
        <v>0</v>
      </c>
      <c r="F98" s="284">
        <f>ROUND(D98/$F$6,0)</f>
        <v>1738</v>
      </c>
      <c r="G98" s="86">
        <f>ROUND(D98/$G$6,0)</f>
        <v>1502</v>
      </c>
      <c r="H98" s="108">
        <f>ROUND(D98/$H$6,0)</f>
        <v>2153</v>
      </c>
      <c r="I98" s="129">
        <f>ROUND(D98/$I$6,0)</f>
        <v>1677</v>
      </c>
      <c r="J98" s="173">
        <f>ROUND(D98/$J$6,0)</f>
        <v>2348</v>
      </c>
      <c r="L98" s="82" t="s">
        <v>321</v>
      </c>
      <c r="N98" s="254">
        <f>LEN(B98)</f>
        <v>32</v>
      </c>
    </row>
    <row r="99" spans="2:14" s="5" customFormat="1" ht="15.6">
      <c r="B99" s="162" t="s">
        <v>322</v>
      </c>
      <c r="C99" s="163">
        <v>33098545</v>
      </c>
      <c r="D99" s="152">
        <v>8395</v>
      </c>
      <c r="E99" s="246">
        <v>0</v>
      </c>
      <c r="F99" s="284">
        <f>ROUND(D99/$F$6,0)</f>
        <v>1130</v>
      </c>
      <c r="G99" s="86">
        <f>ROUND(D99/$G$6,0)</f>
        <v>976</v>
      </c>
      <c r="H99" s="108">
        <f>ROUND(D99/$H$6,0)</f>
        <v>1399</v>
      </c>
      <c r="I99" s="129">
        <f>ROUND(D99/$I$6,0)</f>
        <v>1090</v>
      </c>
      <c r="J99" s="173">
        <f>ROUND(D99/$J$6,0)</f>
        <v>1526</v>
      </c>
      <c r="L99" s="82" t="s">
        <v>321</v>
      </c>
      <c r="N99" s="254">
        <f>LEN(B99)</f>
        <v>48</v>
      </c>
    </row>
    <row r="100" spans="2:14" s="5" customFormat="1" ht="15.6">
      <c r="B100" s="162" t="s">
        <v>323</v>
      </c>
      <c r="C100" s="144">
        <v>33098542</v>
      </c>
      <c r="D100" s="152">
        <v>12915</v>
      </c>
      <c r="E100" s="246">
        <v>0</v>
      </c>
      <c r="F100" s="284">
        <f>ROUND(D100/$F$6,0)</f>
        <v>1738</v>
      </c>
      <c r="G100" s="86">
        <f>ROUND(D100/$G$6,0)</f>
        <v>1502</v>
      </c>
      <c r="H100" s="108">
        <f>ROUND(D100/$H$6,0)</f>
        <v>2153</v>
      </c>
      <c r="I100" s="129">
        <f>ROUND(D100/$I$6,0)</f>
        <v>1677</v>
      </c>
      <c r="J100" s="173">
        <f>ROUND(D100/$J$6,0)</f>
        <v>2348</v>
      </c>
      <c r="L100" s="82" t="s">
        <v>321</v>
      </c>
      <c r="N100" s="254">
        <f>LEN(B100)</f>
        <v>32</v>
      </c>
    </row>
    <row r="101" spans="2:14" s="5" customFormat="1" ht="15.6">
      <c r="B101" s="162" t="s">
        <v>324</v>
      </c>
      <c r="C101" s="144">
        <v>33098543</v>
      </c>
      <c r="D101" s="152">
        <v>12915</v>
      </c>
      <c r="E101" s="246">
        <v>0</v>
      </c>
      <c r="F101" s="284">
        <f>ROUND(D101/$F$6,0)</f>
        <v>1738</v>
      </c>
      <c r="G101" s="86">
        <f>ROUND(D101/$G$6,0)</f>
        <v>1502</v>
      </c>
      <c r="H101" s="108">
        <f>ROUND(D101/$H$6,0)</f>
        <v>2153</v>
      </c>
      <c r="I101" s="129">
        <f>ROUND(D101/$I$6,0)</f>
        <v>1677</v>
      </c>
      <c r="J101" s="173">
        <f>ROUND(D101/$J$6,0)</f>
        <v>2348</v>
      </c>
      <c r="L101" s="82" t="s">
        <v>321</v>
      </c>
      <c r="N101" s="254">
        <f>LEN(B101)</f>
        <v>32</v>
      </c>
    </row>
    <row r="102" spans="2:14" s="5" customFormat="1" ht="15.6">
      <c r="B102" s="162" t="s">
        <v>325</v>
      </c>
      <c r="C102" s="144">
        <v>33098544</v>
      </c>
      <c r="D102" s="152">
        <v>12915</v>
      </c>
      <c r="E102" s="246">
        <v>0</v>
      </c>
      <c r="F102" s="284">
        <f>ROUND(D102/$F$6,0)</f>
        <v>1738</v>
      </c>
      <c r="G102" s="86">
        <f>ROUND(D102/$G$6,0)</f>
        <v>1502</v>
      </c>
      <c r="H102" s="108">
        <f>ROUND(D102/$H$6,0)</f>
        <v>2153</v>
      </c>
      <c r="I102" s="129">
        <f>ROUND(D102/$I$6,0)</f>
        <v>1677</v>
      </c>
      <c r="J102" s="173">
        <f>ROUND(D102/$J$6,0)</f>
        <v>2348</v>
      </c>
      <c r="L102" s="82" t="s">
        <v>321</v>
      </c>
      <c r="N102" s="254">
        <f>LEN(B102)</f>
        <v>36</v>
      </c>
    </row>
    <row r="103" spans="2:14" s="5" customFormat="1" ht="15.6">
      <c r="B103" s="135"/>
      <c r="C103" s="58"/>
      <c r="D103" s="61"/>
      <c r="E103" s="59"/>
      <c r="F103" s="94"/>
      <c r="G103" s="45"/>
      <c r="H103" s="110"/>
      <c r="I103" s="111"/>
      <c r="J103" s="111"/>
    </row>
    <row r="104" spans="2:14" s="5" customFormat="1" ht="21">
      <c r="B104" s="184" t="s">
        <v>326</v>
      </c>
      <c r="C104" s="190"/>
      <c r="D104" s="191"/>
      <c r="E104" s="190"/>
      <c r="F104" s="192"/>
      <c r="G104" s="229"/>
      <c r="H104" s="230"/>
      <c r="I104" s="230"/>
      <c r="J104" s="231"/>
      <c r="L104" s="82"/>
      <c r="N104" s="82"/>
    </row>
    <row r="105" spans="2:14" s="5" customFormat="1" ht="49.5" customHeight="1">
      <c r="B105" s="343" t="s">
        <v>327</v>
      </c>
      <c r="C105" s="341"/>
      <c r="D105" s="341"/>
      <c r="E105" s="341"/>
      <c r="F105" s="341"/>
      <c r="G105" s="341"/>
      <c r="H105" s="341"/>
      <c r="I105" s="341"/>
      <c r="J105" s="342"/>
      <c r="L105" s="82"/>
      <c r="N105" s="82"/>
    </row>
    <row r="106" spans="2:14" s="5" customFormat="1" ht="15.6">
      <c r="B106" s="226" t="s">
        <v>328</v>
      </c>
      <c r="C106" s="232">
        <v>33047401</v>
      </c>
      <c r="D106" s="228">
        <v>5500</v>
      </c>
      <c r="E106" s="233">
        <v>0</v>
      </c>
      <c r="F106" s="284">
        <f>ROUND(D106/$F$6,0)</f>
        <v>740</v>
      </c>
      <c r="G106" s="86">
        <f>ROUND(D106/$G$6,0)</f>
        <v>640</v>
      </c>
      <c r="H106" s="108">
        <f>ROUND(D106/$H$6,0)</f>
        <v>917</v>
      </c>
      <c r="I106" s="129">
        <f>ROUND(D106/$I$6,0)</f>
        <v>714</v>
      </c>
      <c r="J106" s="173">
        <f>ROUND(D106/$J$6,0)</f>
        <v>1000</v>
      </c>
      <c r="L106" s="82" t="s">
        <v>329</v>
      </c>
      <c r="N106" s="254">
        <f>LEN(B106)</f>
        <v>40</v>
      </c>
    </row>
    <row r="107" spans="2:14" s="5" customFormat="1" ht="15.6">
      <c r="B107" s="162" t="s">
        <v>330</v>
      </c>
      <c r="C107" s="154">
        <v>33047402</v>
      </c>
      <c r="D107" s="152">
        <v>5500</v>
      </c>
      <c r="E107" s="155">
        <v>0</v>
      </c>
      <c r="F107" s="284">
        <f>ROUND(D107/$F$6,0)</f>
        <v>740</v>
      </c>
      <c r="G107" s="86">
        <f>ROUND(D107/$G$6,0)</f>
        <v>640</v>
      </c>
      <c r="H107" s="108">
        <f>ROUND(D107/$H$6,0)</f>
        <v>917</v>
      </c>
      <c r="I107" s="129">
        <f>ROUND(D107/$I$6,0)</f>
        <v>714</v>
      </c>
      <c r="J107" s="173">
        <f>ROUND(D107/$J$6,0)</f>
        <v>1000</v>
      </c>
      <c r="L107" s="82" t="s">
        <v>329</v>
      </c>
      <c r="N107" s="254">
        <f>LEN(B107)</f>
        <v>41</v>
      </c>
    </row>
    <row r="108" spans="2:14" s="5" customFormat="1" ht="15.6">
      <c r="B108" s="162" t="s">
        <v>331</v>
      </c>
      <c r="C108" s="154">
        <v>33047403</v>
      </c>
      <c r="D108" s="152">
        <v>5500</v>
      </c>
      <c r="E108" s="155">
        <v>0</v>
      </c>
      <c r="F108" s="284">
        <f>ROUND(D108/$F$6,0)</f>
        <v>740</v>
      </c>
      <c r="G108" s="86">
        <f>ROUND(D108/$G$6,0)</f>
        <v>640</v>
      </c>
      <c r="H108" s="108">
        <f>ROUND(D108/$H$6,0)</f>
        <v>917</v>
      </c>
      <c r="I108" s="129">
        <f>ROUND(D108/$I$6,0)</f>
        <v>714</v>
      </c>
      <c r="J108" s="173">
        <f>ROUND(D108/$J$6,0)</f>
        <v>1000</v>
      </c>
      <c r="L108" s="82" t="s">
        <v>329</v>
      </c>
      <c r="N108" s="254">
        <f>LEN(B108)</f>
        <v>41</v>
      </c>
    </row>
    <row r="109" spans="2:14" s="5" customFormat="1" ht="15.6">
      <c r="B109" s="162" t="s">
        <v>332</v>
      </c>
      <c r="C109" s="154">
        <v>33047404</v>
      </c>
      <c r="D109" s="152">
        <v>5500</v>
      </c>
      <c r="E109" s="155">
        <v>0</v>
      </c>
      <c r="F109" s="284">
        <f>ROUND(D109/$F$6,0)</f>
        <v>740</v>
      </c>
      <c r="G109" s="86">
        <f>ROUND(D109/$G$6,0)</f>
        <v>640</v>
      </c>
      <c r="H109" s="108">
        <f>ROUND(D109/$H$6,0)</f>
        <v>917</v>
      </c>
      <c r="I109" s="129">
        <f>ROUND(D109/$I$6,0)</f>
        <v>714</v>
      </c>
      <c r="J109" s="173">
        <f>ROUND(D109/$J$6,0)</f>
        <v>1000</v>
      </c>
      <c r="L109" s="82" t="s">
        <v>329</v>
      </c>
      <c r="N109" s="254">
        <f>LEN(B109)</f>
        <v>45</v>
      </c>
    </row>
    <row r="110" spans="2:14" s="5" customFormat="1" ht="15.6">
      <c r="B110" s="8"/>
      <c r="C110" s="58"/>
      <c r="D110" s="58"/>
      <c r="E110" s="59"/>
      <c r="F110" s="240"/>
      <c r="G110" s="63"/>
      <c r="H110" s="110"/>
      <c r="I110" s="234"/>
      <c r="J110" s="109"/>
    </row>
    <row r="111" spans="2:14" s="5" customFormat="1" ht="15.6">
      <c r="B111" s="124" t="s">
        <v>333</v>
      </c>
      <c r="C111" s="125"/>
      <c r="D111" s="49"/>
      <c r="E111" s="17"/>
      <c r="F111" s="51"/>
      <c r="G111" s="63"/>
      <c r="H111" s="63"/>
      <c r="I111" s="69"/>
      <c r="J111" s="69"/>
    </row>
    <row r="112" spans="2:14" s="5" customFormat="1" ht="15.6">
      <c r="B112" s="124" t="s">
        <v>334</v>
      </c>
      <c r="C112" s="125"/>
      <c r="D112" s="49"/>
      <c r="E112" s="17"/>
      <c r="F112" s="51"/>
      <c r="G112" s="63"/>
      <c r="H112" s="63"/>
      <c r="I112" s="69"/>
      <c r="J112" s="69"/>
    </row>
    <row r="113" spans="2:10" s="5" customFormat="1" ht="15.6">
      <c r="B113" s="124" t="s">
        <v>335</v>
      </c>
      <c r="C113" s="125"/>
      <c r="D113" s="49"/>
      <c r="E113" s="17"/>
      <c r="F113" s="51"/>
      <c r="G113" s="63"/>
      <c r="H113" s="63"/>
      <c r="I113" s="69"/>
      <c r="J113" s="69"/>
    </row>
    <row r="114" spans="2:10" s="5" customFormat="1" ht="15.6">
      <c r="B114" s="124" t="s">
        <v>336</v>
      </c>
      <c r="C114" s="125"/>
      <c r="D114" s="49"/>
      <c r="E114" s="17"/>
      <c r="F114" s="51"/>
      <c r="G114" s="63"/>
      <c r="H114" s="63"/>
      <c r="I114" s="69"/>
      <c r="J114" s="69"/>
    </row>
    <row r="115" spans="2:10" s="5" customFormat="1" ht="37.5" customHeight="1">
      <c r="B115" s="8"/>
      <c r="C115" s="17"/>
      <c r="D115" s="49"/>
      <c r="E115" s="17"/>
      <c r="F115" s="51"/>
      <c r="G115" s="63"/>
      <c r="H115" s="63"/>
      <c r="I115" s="69"/>
      <c r="J115" s="69"/>
    </row>
    <row r="116" spans="2:10" s="5" customFormat="1" ht="37.5" customHeight="1">
      <c r="B116" s="8"/>
      <c r="C116" s="17"/>
      <c r="D116" s="49"/>
      <c r="E116" s="17"/>
      <c r="F116" s="51"/>
      <c r="G116" s="63"/>
      <c r="H116" s="63"/>
      <c r="I116" s="69"/>
      <c r="J116" s="69"/>
    </row>
    <row r="117" spans="2:10" s="5" customFormat="1" ht="37.5" customHeight="1">
      <c r="B117" s="8"/>
      <c r="C117" s="17"/>
      <c r="D117" s="49"/>
      <c r="E117" s="17"/>
      <c r="F117" s="51"/>
      <c r="G117" s="63"/>
      <c r="H117" s="63"/>
      <c r="I117" s="69"/>
      <c r="J117" s="69"/>
    </row>
    <row r="118" spans="2:10" s="5" customFormat="1" ht="37.5" customHeight="1">
      <c r="B118" s="8"/>
      <c r="C118" s="17"/>
      <c r="D118" s="49"/>
      <c r="E118" s="17"/>
      <c r="F118" s="51"/>
      <c r="G118" s="63"/>
      <c r="H118" s="63"/>
      <c r="I118" s="69"/>
      <c r="J118" s="69"/>
    </row>
    <row r="119" spans="2:10" s="5" customFormat="1" ht="37.5" customHeight="1">
      <c r="B119" s="8"/>
      <c r="C119" s="17"/>
      <c r="D119" s="49"/>
      <c r="E119" s="17"/>
      <c r="F119" s="51"/>
      <c r="G119" s="63"/>
      <c r="H119" s="63"/>
      <c r="I119" s="69"/>
      <c r="J119" s="69"/>
    </row>
    <row r="120" spans="2:10" s="5" customFormat="1" ht="37.5" customHeight="1">
      <c r="B120" s="8"/>
      <c r="C120" s="17"/>
      <c r="D120" s="49"/>
      <c r="E120" s="17"/>
      <c r="F120" s="51"/>
      <c r="G120" s="63"/>
      <c r="H120" s="63"/>
      <c r="I120" s="69"/>
      <c r="J120" s="69"/>
    </row>
    <row r="121" spans="2:10" s="5" customFormat="1" ht="37.5" customHeight="1">
      <c r="B121" s="8"/>
      <c r="C121" s="17"/>
      <c r="D121" s="49"/>
      <c r="E121" s="17"/>
      <c r="F121" s="51"/>
      <c r="G121" s="63"/>
      <c r="H121" s="63"/>
      <c r="I121" s="69"/>
      <c r="J121" s="69"/>
    </row>
    <row r="122" spans="2:10" s="5" customFormat="1" ht="37.5" customHeight="1">
      <c r="B122" s="8"/>
      <c r="C122" s="17"/>
      <c r="D122" s="49"/>
      <c r="E122" s="17"/>
      <c r="F122" s="51"/>
      <c r="H122" s="17"/>
      <c r="I122" s="20"/>
      <c r="J122" s="20"/>
    </row>
    <row r="123" spans="2:10" s="5" customFormat="1" ht="37.5" customHeight="1">
      <c r="B123" s="8"/>
      <c r="C123" s="17"/>
      <c r="D123" s="49"/>
      <c r="E123" s="17"/>
      <c r="F123" s="51"/>
      <c r="H123" s="17"/>
      <c r="I123" s="20"/>
      <c r="J123" s="20"/>
    </row>
    <row r="124" spans="2:10" s="5" customFormat="1" ht="37.5" customHeight="1">
      <c r="B124" s="8"/>
      <c r="C124" s="17"/>
      <c r="D124" s="49"/>
      <c r="E124" s="17"/>
      <c r="F124" s="51"/>
      <c r="H124" s="17"/>
      <c r="I124" s="20"/>
      <c r="J124" s="20"/>
    </row>
    <row r="125" spans="2:10" s="5" customFormat="1" ht="37.5" customHeight="1">
      <c r="B125" s="8"/>
      <c r="C125" s="17"/>
      <c r="D125" s="49"/>
      <c r="E125" s="17"/>
      <c r="F125" s="51"/>
      <c r="H125" s="17"/>
      <c r="I125" s="20"/>
      <c r="J125" s="20"/>
    </row>
    <row r="126" spans="2:10" s="5" customFormat="1" ht="37.5" customHeight="1">
      <c r="B126" s="8"/>
      <c r="C126" s="17"/>
      <c r="E126" s="17"/>
      <c r="F126" s="51"/>
      <c r="H126" s="17"/>
      <c r="I126" s="20"/>
      <c r="J126" s="20"/>
    </row>
    <row r="127" spans="2:10" s="5" customFormat="1" ht="37.5" customHeight="1">
      <c r="B127" s="8"/>
      <c r="C127" s="17"/>
      <c r="E127" s="17"/>
      <c r="F127" s="51"/>
      <c r="H127" s="17"/>
      <c r="I127" s="20"/>
      <c r="J127" s="20"/>
    </row>
    <row r="128" spans="2:10" s="5" customFormat="1" ht="37.5" customHeight="1">
      <c r="B128" s="8"/>
      <c r="C128" s="17"/>
      <c r="E128" s="17"/>
      <c r="F128" s="51"/>
      <c r="H128" s="17"/>
      <c r="I128" s="20"/>
      <c r="J128" s="20"/>
    </row>
    <row r="129" spans="2:10" s="5" customFormat="1" ht="37.5" customHeight="1">
      <c r="B129" s="8"/>
      <c r="C129" s="17"/>
      <c r="E129" s="17"/>
      <c r="F129" s="51"/>
      <c r="H129" s="17"/>
      <c r="I129" s="20"/>
      <c r="J129" s="20"/>
    </row>
    <row r="130" spans="2:10" s="5" customFormat="1" ht="37.5" customHeight="1">
      <c r="B130" s="8"/>
      <c r="C130" s="17"/>
      <c r="E130" s="17"/>
      <c r="F130" s="51"/>
      <c r="H130" s="17"/>
      <c r="I130" s="20"/>
      <c r="J130" s="20"/>
    </row>
    <row r="131" spans="2:10" s="5" customFormat="1" ht="37.5" customHeight="1">
      <c r="B131" s="8"/>
      <c r="C131" s="17"/>
      <c r="E131" s="17"/>
      <c r="F131" s="51"/>
      <c r="H131" s="17"/>
      <c r="I131" s="20"/>
      <c r="J131" s="20"/>
    </row>
    <row r="132" spans="2:10" s="5" customFormat="1" ht="37.5" customHeight="1">
      <c r="B132" s="8"/>
      <c r="C132" s="17"/>
      <c r="E132" s="17"/>
      <c r="F132" s="20"/>
      <c r="H132" s="17"/>
      <c r="I132" s="20"/>
      <c r="J132" s="20"/>
    </row>
    <row r="133" spans="2:10" s="5" customFormat="1" ht="37.5" customHeight="1">
      <c r="B133" s="8"/>
      <c r="C133" s="17"/>
      <c r="E133" s="17"/>
      <c r="F133" s="20"/>
      <c r="H133" s="17"/>
      <c r="I133" s="20"/>
      <c r="J133" s="20"/>
    </row>
    <row r="134" spans="2:10" s="5" customFormat="1" ht="37.5" customHeight="1">
      <c r="B134" s="8"/>
      <c r="C134" s="17"/>
      <c r="E134" s="17"/>
      <c r="F134" s="20"/>
      <c r="H134" s="17"/>
      <c r="I134" s="20"/>
      <c r="J134" s="20"/>
    </row>
    <row r="135" spans="2:10" s="5" customFormat="1" ht="37.5" customHeight="1">
      <c r="B135" s="8"/>
      <c r="C135" s="17"/>
      <c r="E135" s="17"/>
      <c r="F135" s="20"/>
      <c r="H135" s="17"/>
      <c r="I135" s="20"/>
      <c r="J135" s="20"/>
    </row>
    <row r="136" spans="2:10" s="5" customFormat="1" ht="37.5" customHeight="1">
      <c r="B136" s="8"/>
      <c r="C136" s="17"/>
      <c r="E136" s="17"/>
      <c r="F136" s="20"/>
      <c r="H136" s="17"/>
      <c r="I136" s="20"/>
      <c r="J136" s="20"/>
    </row>
    <row r="137" spans="2:10" s="5" customFormat="1" ht="37.5" customHeight="1">
      <c r="B137" s="8"/>
      <c r="C137" s="17"/>
      <c r="E137" s="17"/>
      <c r="F137" s="20"/>
      <c r="H137" s="17"/>
      <c r="I137" s="20"/>
      <c r="J137" s="20"/>
    </row>
  </sheetData>
  <mergeCells count="9">
    <mergeCell ref="B9:J9"/>
    <mergeCell ref="B97:J97"/>
    <mergeCell ref="B105:J105"/>
    <mergeCell ref="B55:J55"/>
    <mergeCell ref="B34:J34"/>
    <mergeCell ref="B91:J91"/>
    <mergeCell ref="B71:J71"/>
    <mergeCell ref="B75:J75"/>
    <mergeCell ref="B23:J23"/>
  </mergeCells>
  <phoneticPr fontId="10" type="noConversion"/>
  <conditionalFormatting sqref="N10:N13 N42:N45 N62:N63 N65:N66">
    <cfRule type="cellIs" dxfId="31" priority="5" operator="greaterThan">
      <formula>100</formula>
    </cfRule>
  </conditionalFormatting>
  <conditionalFormatting sqref="N16:N20">
    <cfRule type="cellIs" dxfId="30" priority="4" operator="greaterThan">
      <formula>100</formula>
    </cfRule>
  </conditionalFormatting>
  <conditionalFormatting sqref="N24:N27">
    <cfRule type="cellIs" dxfId="29" priority="3" operator="greaterThan">
      <formula>100</formula>
    </cfRule>
  </conditionalFormatting>
  <conditionalFormatting sqref="N31">
    <cfRule type="cellIs" dxfId="28" priority="2" operator="greaterThan">
      <formula>100</formula>
    </cfRule>
  </conditionalFormatting>
  <conditionalFormatting sqref="N36">
    <cfRule type="cellIs" dxfId="27" priority="21" operator="greaterThan">
      <formula>100</formula>
    </cfRule>
  </conditionalFormatting>
  <conditionalFormatting sqref="N38:N40">
    <cfRule type="cellIs" dxfId="26" priority="20" operator="greaterThan">
      <formula>100</formula>
    </cfRule>
  </conditionalFormatting>
  <conditionalFormatting sqref="N47">
    <cfRule type="cellIs" dxfId="25" priority="18" operator="greaterThan">
      <formula>100</formula>
    </cfRule>
  </conditionalFormatting>
  <conditionalFormatting sqref="N50:N53">
    <cfRule type="cellIs" dxfId="24" priority="17" operator="greaterThan">
      <formula>100</formula>
    </cfRule>
  </conditionalFormatting>
  <conditionalFormatting sqref="N56:N57">
    <cfRule type="cellIs" dxfId="23" priority="16" operator="greaterThan">
      <formula>100</formula>
    </cfRule>
  </conditionalFormatting>
  <conditionalFormatting sqref="N59:N60">
    <cfRule type="cellIs" dxfId="22" priority="15" operator="greaterThan">
      <formula>100</formula>
    </cfRule>
  </conditionalFormatting>
  <conditionalFormatting sqref="N68:N69 N72:N74 N76:N78">
    <cfRule type="cellIs" dxfId="21" priority="13" operator="greaterThan">
      <formula>100</formula>
    </cfRule>
  </conditionalFormatting>
  <conditionalFormatting sqref="N80:N85">
    <cfRule type="cellIs" dxfId="20" priority="11" operator="greaterThan">
      <formula>100</formula>
    </cfRule>
  </conditionalFormatting>
  <conditionalFormatting sqref="N88:N89">
    <cfRule type="cellIs" dxfId="19" priority="10" operator="greaterThan">
      <formula>100</formula>
    </cfRule>
  </conditionalFormatting>
  <conditionalFormatting sqref="N92">
    <cfRule type="cellIs" dxfId="18" priority="9" operator="greaterThan">
      <formula>100</formula>
    </cfRule>
  </conditionalFormatting>
  <conditionalFormatting sqref="N98:N102">
    <cfRule type="cellIs" dxfId="17" priority="7" operator="greaterThan">
      <formula>100</formula>
    </cfRule>
  </conditionalFormatting>
  <conditionalFormatting sqref="N106:N109">
    <cfRule type="cellIs" dxfId="16" priority="6" operator="greaterThan">
      <formula>100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0E974-E884-4114-9FCA-1EEAE880D4AE}">
  <dimension ref="A1:O119"/>
  <sheetViews>
    <sheetView showGridLines="0" tabSelected="1" topLeftCell="A5" zoomScale="80" zoomScaleNormal="80" workbookViewId="0">
      <selection activeCell="H22" sqref="H22"/>
    </sheetView>
  </sheetViews>
  <sheetFormatPr defaultColWidth="11" defaultRowHeight="37.5" customHeight="1"/>
  <cols>
    <col min="1" max="1" width="3.125" customWidth="1"/>
    <col min="2" max="2" width="86.625" style="9" customWidth="1"/>
    <col min="3" max="3" width="17.25" style="17" bestFit="1" customWidth="1"/>
    <col min="4" max="4" width="10.75" bestFit="1" customWidth="1"/>
    <col min="5" max="5" width="10.75" style="17" bestFit="1" customWidth="1"/>
    <col min="6" max="6" width="8.25" style="31" bestFit="1" customWidth="1"/>
    <col min="7" max="7" width="7.5" style="4" bestFit="1" customWidth="1"/>
    <col min="8" max="8" width="10.625" style="17" bestFit="1" customWidth="1"/>
    <col min="9" max="9" width="10.25" style="31" bestFit="1" customWidth="1"/>
    <col min="10" max="10" width="12.5" style="31" bestFit="1" customWidth="1"/>
    <col min="11" max="11" width="3" customWidth="1"/>
    <col min="12" max="12" width="9.25" bestFit="1" customWidth="1"/>
    <col min="13" max="13" width="3.25" customWidth="1"/>
    <col min="14" max="14" width="9.75" bestFit="1" customWidth="1"/>
  </cols>
  <sheetData>
    <row r="1" spans="1:14" ht="15.6"/>
    <row r="2" spans="1:14" ht="21" hidden="1">
      <c r="B2" s="288" t="s">
        <v>337</v>
      </c>
      <c r="C2" s="289">
        <v>25</v>
      </c>
    </row>
    <row r="3" spans="1:14" ht="21" hidden="1">
      <c r="B3" s="288" t="s">
        <v>338</v>
      </c>
      <c r="C3" s="289">
        <v>12</v>
      </c>
    </row>
    <row r="4" spans="1:14" ht="21" hidden="1">
      <c r="B4" s="288" t="s">
        <v>339</v>
      </c>
      <c r="C4" s="290">
        <f>C3/C2</f>
        <v>0.48</v>
      </c>
    </row>
    <row r="5" spans="1:14" ht="21.75" customHeight="1">
      <c r="B5" s="293" t="s">
        <v>41</v>
      </c>
      <c r="C5" s="27"/>
      <c r="D5" s="10"/>
      <c r="E5" s="27"/>
      <c r="F5" s="30"/>
    </row>
    <row r="6" spans="1:14" ht="21.75" customHeight="1">
      <c r="B6" s="202" t="s">
        <v>230</v>
      </c>
      <c r="C6" s="28"/>
      <c r="D6" s="11"/>
      <c r="E6" s="28"/>
      <c r="F6" s="141"/>
      <c r="H6" s="28"/>
      <c r="I6" s="30"/>
    </row>
    <row r="7" spans="1:14" ht="21.75" customHeight="1">
      <c r="B7" s="294" t="s">
        <v>43</v>
      </c>
      <c r="C7" s="29"/>
      <c r="D7" s="12"/>
      <c r="E7" s="29"/>
      <c r="F7" s="142"/>
      <c r="H7" s="29"/>
      <c r="I7" s="30"/>
      <c r="J7" s="30"/>
    </row>
    <row r="8" spans="1:14" ht="21.75" customHeight="1">
      <c r="B8" s="295" t="s">
        <v>340</v>
      </c>
      <c r="C8" s="29"/>
      <c r="D8" s="12"/>
      <c r="E8" s="29"/>
      <c r="F8" s="142"/>
      <c r="H8" s="29"/>
      <c r="I8" s="30"/>
      <c r="J8" s="30"/>
    </row>
    <row r="9" spans="1:14" ht="21.75" customHeight="1">
      <c r="B9" s="292" t="s">
        <v>161</v>
      </c>
      <c r="C9" s="29"/>
      <c r="D9" s="12"/>
      <c r="E9" s="29"/>
      <c r="F9" s="142"/>
      <c r="H9" s="29"/>
      <c r="I9" s="30"/>
      <c r="J9" s="30"/>
    </row>
    <row r="10" spans="1:14" ht="21">
      <c r="A10" s="1"/>
      <c r="C10" s="27"/>
      <c r="D10" s="10"/>
      <c r="E10" s="27"/>
      <c r="F10" s="242" t="s">
        <v>3</v>
      </c>
      <c r="G10" s="242" t="s">
        <v>4</v>
      </c>
      <c r="H10" s="242" t="s">
        <v>5</v>
      </c>
      <c r="I10" s="143" t="s">
        <v>6</v>
      </c>
      <c r="J10" s="242" t="s">
        <v>7</v>
      </c>
    </row>
    <row r="11" spans="1:14" ht="21">
      <c r="A11" s="1"/>
      <c r="B11" s="126"/>
      <c r="C11" s="27"/>
      <c r="D11" s="10"/>
      <c r="E11" s="27"/>
      <c r="F11" s="308">
        <f>'Version Control'!$D$4</f>
        <v>7.43</v>
      </c>
      <c r="G11" s="308">
        <f>'Version Control'!$E$4</f>
        <v>8.6</v>
      </c>
      <c r="H11" s="308">
        <f>'Version Control'!$F$4</f>
        <v>6</v>
      </c>
      <c r="I11" s="308">
        <f>'Version Control'!$G$4</f>
        <v>7.7</v>
      </c>
      <c r="J11" s="308">
        <f>'Version Control'!$H$4</f>
        <v>5.5</v>
      </c>
    </row>
    <row r="12" spans="1:14" ht="45" customHeight="1">
      <c r="A12" s="2"/>
      <c r="B12" s="211" t="s">
        <v>45</v>
      </c>
      <c r="C12" s="212" t="s">
        <v>46</v>
      </c>
      <c r="D12" s="211" t="s">
        <v>169</v>
      </c>
      <c r="E12" s="212" t="s">
        <v>48</v>
      </c>
      <c r="F12" s="213" t="s">
        <v>49</v>
      </c>
      <c r="G12" s="211" t="s">
        <v>50</v>
      </c>
      <c r="H12" s="212" t="s">
        <v>51</v>
      </c>
      <c r="I12" s="214" t="s">
        <v>52</v>
      </c>
      <c r="J12" s="214" t="s">
        <v>53</v>
      </c>
      <c r="L12" s="250" t="s">
        <v>54</v>
      </c>
      <c r="N12" s="253" t="s">
        <v>55</v>
      </c>
    </row>
    <row r="13" spans="1:14" s="5" customFormat="1" ht="37.5" customHeight="1">
      <c r="B13" s="184" t="s">
        <v>232</v>
      </c>
      <c r="C13" s="190"/>
      <c r="D13" s="191"/>
      <c r="E13" s="190"/>
      <c r="F13" s="192"/>
      <c r="G13" s="191"/>
      <c r="H13" s="190"/>
      <c r="I13" s="192"/>
      <c r="J13" s="193"/>
      <c r="L13" s="82"/>
      <c r="N13" s="82"/>
    </row>
    <row r="14" spans="1:14" s="5" customFormat="1" ht="63" customHeight="1">
      <c r="B14" s="362" t="s">
        <v>233</v>
      </c>
      <c r="C14" s="363"/>
      <c r="D14" s="363"/>
      <c r="E14" s="363"/>
      <c r="F14" s="363"/>
      <c r="G14" s="363"/>
      <c r="H14" s="363"/>
      <c r="I14" s="363"/>
      <c r="J14" s="364"/>
      <c r="L14" s="82"/>
      <c r="N14" s="82"/>
    </row>
    <row r="15" spans="1:14" s="5" customFormat="1" ht="15.6">
      <c r="B15" s="137" t="s">
        <v>341</v>
      </c>
      <c r="C15" s="84" t="s">
        <v>342</v>
      </c>
      <c r="D15" s="175">
        <v>4213</v>
      </c>
      <c r="E15" s="85">
        <v>0.35</v>
      </c>
      <c r="F15" s="284">
        <f>ROUND(D15/$F$11,0)</f>
        <v>567</v>
      </c>
      <c r="G15" s="86">
        <f>ROUND(D15/$G$11,0)</f>
        <v>490</v>
      </c>
      <c r="H15" s="108">
        <f>ROUND(D15/$H$11,0)</f>
        <v>702</v>
      </c>
      <c r="I15" s="129">
        <f>ROUND(D15/$I$11,0)</f>
        <v>547</v>
      </c>
      <c r="J15" s="173">
        <f>ROUND(D15/$J$11,0)</f>
        <v>766</v>
      </c>
      <c r="L15" s="82" t="s">
        <v>75</v>
      </c>
      <c r="N15" s="254">
        <f>LEN(B15)</f>
        <v>86</v>
      </c>
    </row>
    <row r="16" spans="1:14" s="5" customFormat="1" ht="15.6">
      <c r="B16" s="137" t="s">
        <v>343</v>
      </c>
      <c r="C16" s="84" t="s">
        <v>344</v>
      </c>
      <c r="D16" s="175">
        <v>4213</v>
      </c>
      <c r="E16" s="85">
        <v>0.35</v>
      </c>
      <c r="F16" s="284">
        <f>ROUND(D16/$F$11,0)</f>
        <v>567</v>
      </c>
      <c r="G16" s="86">
        <f>ROUND(D16/$G$11,0)</f>
        <v>490</v>
      </c>
      <c r="H16" s="108">
        <f>ROUND(D16/$H$11,0)</f>
        <v>702</v>
      </c>
      <c r="I16" s="129">
        <f>ROUND(D16/$I$11,0)</f>
        <v>547</v>
      </c>
      <c r="J16" s="173">
        <f>ROUND(D16/$J$11,0)</f>
        <v>766</v>
      </c>
      <c r="L16" s="82" t="s">
        <v>75</v>
      </c>
      <c r="N16" s="254">
        <f>LEN(B16)</f>
        <v>86</v>
      </c>
    </row>
    <row r="17" spans="2:14" s="5" customFormat="1" ht="15.6">
      <c r="B17" s="137" t="s">
        <v>345</v>
      </c>
      <c r="C17" s="84" t="s">
        <v>346</v>
      </c>
      <c r="D17" s="175">
        <v>4213</v>
      </c>
      <c r="E17" s="85">
        <v>0.35</v>
      </c>
      <c r="F17" s="284">
        <f>ROUND(D17/$F$11,0)</f>
        <v>567</v>
      </c>
      <c r="G17" s="86">
        <f>ROUND(D17/$G$11,0)</f>
        <v>490</v>
      </c>
      <c r="H17" s="108">
        <f>ROUND(D17/$H$11,0)</f>
        <v>702</v>
      </c>
      <c r="I17" s="129">
        <f>ROUND(D17/$I$11,0)</f>
        <v>547</v>
      </c>
      <c r="J17" s="173">
        <f>ROUND(D17/$J$11,0)</f>
        <v>766</v>
      </c>
      <c r="L17" s="82" t="s">
        <v>75</v>
      </c>
      <c r="N17" s="254">
        <f>LEN(B17)</f>
        <v>86</v>
      </c>
    </row>
    <row r="18" spans="2:14" s="5" customFormat="1" ht="15.6">
      <c r="B18" s="137" t="s">
        <v>347</v>
      </c>
      <c r="C18" s="84" t="s">
        <v>348</v>
      </c>
      <c r="D18" s="175">
        <v>4213</v>
      </c>
      <c r="E18" s="85">
        <v>0.35</v>
      </c>
      <c r="F18" s="284">
        <f>ROUND(D18/$F$11,0)</f>
        <v>567</v>
      </c>
      <c r="G18" s="86">
        <f>ROUND(D18/$G$11,0)</f>
        <v>490</v>
      </c>
      <c r="H18" s="108">
        <f>ROUND(D18/$H$11,0)</f>
        <v>702</v>
      </c>
      <c r="I18" s="129">
        <f>ROUND(D18/$I$11,0)</f>
        <v>547</v>
      </c>
      <c r="J18" s="173">
        <f>ROUND(D18/$J$11,0)</f>
        <v>766</v>
      </c>
      <c r="L18" s="82" t="s">
        <v>75</v>
      </c>
      <c r="N18" s="254">
        <f>LEN(B18)</f>
        <v>90</v>
      </c>
    </row>
    <row r="19" spans="2:14" s="5" customFormat="1" ht="15.6">
      <c r="B19" s="8"/>
      <c r="C19" s="16"/>
      <c r="D19" s="49"/>
      <c r="E19" s="16"/>
      <c r="F19" s="50"/>
      <c r="G19" s="63"/>
      <c r="H19" s="66"/>
      <c r="I19" s="67"/>
      <c r="J19" s="67"/>
    </row>
    <row r="20" spans="2:14" s="5" customFormat="1" ht="21">
      <c r="B20" s="216" t="s">
        <v>238</v>
      </c>
      <c r="C20" s="190"/>
      <c r="D20" s="186"/>
      <c r="E20" s="190"/>
      <c r="F20" s="217"/>
      <c r="G20" s="189"/>
      <c r="H20" s="189"/>
      <c r="I20" s="218"/>
      <c r="J20" s="219"/>
      <c r="L20" s="82"/>
      <c r="N20" s="82"/>
    </row>
    <row r="21" spans="2:14" s="5" customFormat="1" ht="31.15">
      <c r="B21" s="215" t="s">
        <v>239</v>
      </c>
      <c r="C21" s="220"/>
      <c r="D21" s="220"/>
      <c r="E21" s="220"/>
      <c r="F21" s="220"/>
      <c r="G21" s="221"/>
      <c r="H21" s="222"/>
      <c r="I21" s="223"/>
      <c r="J21" s="224"/>
      <c r="L21" s="82"/>
      <c r="N21" s="254">
        <f>LEN(B21)</f>
        <v>61</v>
      </c>
    </row>
    <row r="22" spans="2:14" s="5" customFormat="1" ht="15.6">
      <c r="B22" s="137" t="s">
        <v>349</v>
      </c>
      <c r="C22" s="84" t="s">
        <v>350</v>
      </c>
      <c r="D22" s="175">
        <v>1432</v>
      </c>
      <c r="E22" s="85">
        <v>0.35</v>
      </c>
      <c r="F22" s="284">
        <f>ROUND(D22/$F$11,0)</f>
        <v>193</v>
      </c>
      <c r="G22" s="86">
        <f>ROUND(D22/$G$11,0)</f>
        <v>167</v>
      </c>
      <c r="H22" s="108">
        <f>ROUND(D22/$H$11,0)</f>
        <v>239</v>
      </c>
      <c r="I22" s="129">
        <f>ROUND(D22/$I$11,0)</f>
        <v>186</v>
      </c>
      <c r="J22" s="173">
        <f>ROUND(D22/$J$11,0)</f>
        <v>260</v>
      </c>
      <c r="L22" s="82" t="s">
        <v>75</v>
      </c>
      <c r="N22" s="254">
        <f>LEN(B22)</f>
        <v>68</v>
      </c>
    </row>
    <row r="23" spans="2:14" s="5" customFormat="1" ht="15.6">
      <c r="B23" s="137" t="s">
        <v>351</v>
      </c>
      <c r="C23" s="84" t="s">
        <v>352</v>
      </c>
      <c r="D23" s="175">
        <v>1432</v>
      </c>
      <c r="E23" s="85">
        <v>0.35</v>
      </c>
      <c r="F23" s="284">
        <f>ROUND(D23/$F$11,0)</f>
        <v>193</v>
      </c>
      <c r="G23" s="86">
        <f>ROUND(D23/$G$11,0)</f>
        <v>167</v>
      </c>
      <c r="H23" s="108">
        <f>ROUND(D23/$H$11,0)</f>
        <v>239</v>
      </c>
      <c r="I23" s="129">
        <f>ROUND(D23/$I$11,0)</f>
        <v>186</v>
      </c>
      <c r="J23" s="173">
        <f>ROUND(D23/$J$11,0)</f>
        <v>260</v>
      </c>
      <c r="L23" s="82" t="s">
        <v>75</v>
      </c>
      <c r="N23" s="254">
        <f>LEN(B23)</f>
        <v>68</v>
      </c>
    </row>
    <row r="24" spans="2:14" s="5" customFormat="1" ht="15.6">
      <c r="B24" s="137" t="s">
        <v>353</v>
      </c>
      <c r="C24" s="84" t="s">
        <v>354</v>
      </c>
      <c r="D24" s="175">
        <v>1432</v>
      </c>
      <c r="E24" s="85">
        <v>0.35</v>
      </c>
      <c r="F24" s="284">
        <f>ROUND(D24/$F$11,0)</f>
        <v>193</v>
      </c>
      <c r="G24" s="86">
        <f>ROUND(D24/$G$11,0)</f>
        <v>167</v>
      </c>
      <c r="H24" s="108">
        <f>ROUND(D24/$H$11,0)</f>
        <v>239</v>
      </c>
      <c r="I24" s="129">
        <f>ROUND(D24/$I$11,0)</f>
        <v>186</v>
      </c>
      <c r="J24" s="173">
        <f>ROUND(D24/$J$11,0)</f>
        <v>260</v>
      </c>
      <c r="L24" s="82" t="s">
        <v>75</v>
      </c>
      <c r="N24" s="254">
        <f>LEN(B24)</f>
        <v>68</v>
      </c>
    </row>
    <row r="25" spans="2:14" s="5" customFormat="1" ht="15.6">
      <c r="B25" s="137" t="s">
        <v>355</v>
      </c>
      <c r="C25" s="84" t="s">
        <v>356</v>
      </c>
      <c r="D25" s="175">
        <v>1432</v>
      </c>
      <c r="E25" s="85">
        <v>0.35</v>
      </c>
      <c r="F25" s="284">
        <f>ROUND(D25/$F$11,0)</f>
        <v>193</v>
      </c>
      <c r="G25" s="86">
        <f>ROUND(D25/$G$11,0)</f>
        <v>167</v>
      </c>
      <c r="H25" s="108">
        <f>ROUND(D25/$H$11,0)</f>
        <v>239</v>
      </c>
      <c r="I25" s="129">
        <f>ROUND(D25/$I$11,0)</f>
        <v>186</v>
      </c>
      <c r="J25" s="173">
        <f>ROUND(D25/$J$11,0)</f>
        <v>260</v>
      </c>
      <c r="L25" s="82" t="s">
        <v>75</v>
      </c>
      <c r="N25" s="254">
        <f>LEN(B25)</f>
        <v>72</v>
      </c>
    </row>
    <row r="26" spans="2:14" s="5" customFormat="1" ht="15.6">
      <c r="B26" s="8"/>
      <c r="C26" s="16"/>
      <c r="D26" s="49"/>
      <c r="E26" s="16"/>
      <c r="F26" s="50"/>
      <c r="G26" s="63"/>
      <c r="H26" s="66"/>
      <c r="I26" s="67"/>
      <c r="J26" s="67"/>
    </row>
    <row r="27" spans="2:14" s="5" customFormat="1" ht="21">
      <c r="B27" s="216" t="s">
        <v>357</v>
      </c>
      <c r="C27" s="190"/>
      <c r="D27" s="186"/>
      <c r="E27" s="190"/>
      <c r="F27" s="217"/>
      <c r="G27" s="189"/>
      <c r="H27" s="189"/>
      <c r="I27" s="218"/>
      <c r="J27" s="219"/>
      <c r="L27" s="82"/>
      <c r="N27" s="82"/>
    </row>
    <row r="28" spans="2:14" s="5" customFormat="1" ht="46.9">
      <c r="B28" s="215" t="s">
        <v>245</v>
      </c>
      <c r="C28" s="220"/>
      <c r="D28" s="220"/>
      <c r="E28" s="220"/>
      <c r="F28" s="220"/>
      <c r="G28" s="221"/>
      <c r="H28" s="222"/>
      <c r="I28" s="223"/>
      <c r="J28" s="224"/>
      <c r="L28" s="82"/>
      <c r="N28" s="82"/>
    </row>
    <row r="29" spans="2:14" s="5" customFormat="1" ht="15.6">
      <c r="B29" s="137" t="s">
        <v>358</v>
      </c>
      <c r="C29" s="84" t="s">
        <v>359</v>
      </c>
      <c r="D29" s="175">
        <v>1891</v>
      </c>
      <c r="E29" s="85">
        <v>0.35</v>
      </c>
      <c r="F29" s="284">
        <f>ROUND(D29/$F$11,0)</f>
        <v>255</v>
      </c>
      <c r="G29" s="86">
        <f>ROUND(D29/$G$11,0)</f>
        <v>220</v>
      </c>
      <c r="H29" s="108">
        <f>ROUND(D29/$H$11,0)</f>
        <v>315</v>
      </c>
      <c r="I29" s="129">
        <f>ROUND(D29/$I$11,0)</f>
        <v>246</v>
      </c>
      <c r="J29" s="173">
        <f>ROUND(D29/$J$11,0)</f>
        <v>344</v>
      </c>
      <c r="L29" s="82" t="s">
        <v>75</v>
      </c>
      <c r="N29" s="254">
        <f>LEN(B29)</f>
        <v>71</v>
      </c>
    </row>
    <row r="30" spans="2:14" s="5" customFormat="1" ht="15.6">
      <c r="B30" s="137" t="s">
        <v>360</v>
      </c>
      <c r="C30" s="84" t="s">
        <v>361</v>
      </c>
      <c r="D30" s="175">
        <v>1891</v>
      </c>
      <c r="E30" s="85">
        <v>0.35</v>
      </c>
      <c r="F30" s="284">
        <f>ROUND(D30/$F$11,0)</f>
        <v>255</v>
      </c>
      <c r="G30" s="86">
        <f>ROUND(D30/$G$11,0)</f>
        <v>220</v>
      </c>
      <c r="H30" s="108">
        <f>ROUND(D30/$H$11,0)</f>
        <v>315</v>
      </c>
      <c r="I30" s="129">
        <f>ROUND(D30/$I$11,0)</f>
        <v>246</v>
      </c>
      <c r="J30" s="173">
        <f>ROUND(D30/$J$11,0)</f>
        <v>344</v>
      </c>
      <c r="L30" s="82" t="s">
        <v>75</v>
      </c>
      <c r="N30" s="254">
        <f>LEN(B30)</f>
        <v>71</v>
      </c>
    </row>
    <row r="31" spans="2:14" s="5" customFormat="1" ht="15.6">
      <c r="B31" s="137" t="s">
        <v>362</v>
      </c>
      <c r="C31" s="84" t="s">
        <v>363</v>
      </c>
      <c r="D31" s="175">
        <v>1891</v>
      </c>
      <c r="E31" s="85">
        <v>0.35</v>
      </c>
      <c r="F31" s="284">
        <f>ROUND(D31/$F$11,0)</f>
        <v>255</v>
      </c>
      <c r="G31" s="86">
        <f>ROUND(D31/$G$11,0)</f>
        <v>220</v>
      </c>
      <c r="H31" s="108">
        <f>ROUND(D31/$H$11,0)</f>
        <v>315</v>
      </c>
      <c r="I31" s="129">
        <f>ROUND(D31/$I$11,0)</f>
        <v>246</v>
      </c>
      <c r="J31" s="173">
        <f>ROUND(D31/$J$11,0)</f>
        <v>344</v>
      </c>
      <c r="L31" s="82" t="s">
        <v>75</v>
      </c>
      <c r="N31" s="254">
        <f>LEN(B31)</f>
        <v>71</v>
      </c>
    </row>
    <row r="32" spans="2:14" s="5" customFormat="1" ht="15.6">
      <c r="B32" s="137" t="s">
        <v>364</v>
      </c>
      <c r="C32" s="84" t="s">
        <v>365</v>
      </c>
      <c r="D32" s="175">
        <v>1891</v>
      </c>
      <c r="E32" s="85">
        <v>0.35</v>
      </c>
      <c r="F32" s="284">
        <f>ROUND(D32/$F$11,0)</f>
        <v>255</v>
      </c>
      <c r="G32" s="86">
        <f>ROUND(D32/$G$11,0)</f>
        <v>220</v>
      </c>
      <c r="H32" s="108">
        <f>ROUND(D32/$H$11,0)</f>
        <v>315</v>
      </c>
      <c r="I32" s="129">
        <f>ROUND(D32/$I$11,0)</f>
        <v>246</v>
      </c>
      <c r="J32" s="173">
        <f>ROUND(D32/$J$11,0)</f>
        <v>344</v>
      </c>
      <c r="L32" s="82" t="s">
        <v>75</v>
      </c>
      <c r="N32" s="254">
        <f>LEN(B32)</f>
        <v>75</v>
      </c>
    </row>
    <row r="33" spans="2:15" s="5" customFormat="1" ht="16.149999999999999" thickBot="1">
      <c r="B33" s="8"/>
      <c r="C33" s="16"/>
      <c r="D33" s="49"/>
      <c r="E33" s="16"/>
      <c r="F33" s="50"/>
      <c r="G33" s="63"/>
      <c r="H33" s="66"/>
      <c r="I33" s="67"/>
      <c r="J33" s="67"/>
    </row>
    <row r="34" spans="2:15" s="5" customFormat="1" ht="21">
      <c r="B34" s="164" t="s">
        <v>251</v>
      </c>
      <c r="C34" s="146"/>
      <c r="D34" s="147"/>
      <c r="E34" s="146"/>
      <c r="F34" s="148"/>
      <c r="G34" s="149"/>
      <c r="H34" s="149"/>
      <c r="I34" s="150"/>
      <c r="J34" s="151"/>
      <c r="L34" s="82"/>
      <c r="N34" s="82"/>
    </row>
    <row r="35" spans="2:15" s="5" customFormat="1" ht="15.6">
      <c r="B35" s="215" t="s">
        <v>252</v>
      </c>
      <c r="C35" s="220"/>
      <c r="D35" s="220"/>
      <c r="E35" s="220"/>
      <c r="F35" s="220"/>
      <c r="G35" s="221"/>
      <c r="H35" s="222"/>
      <c r="I35" s="223"/>
      <c r="J35" s="224"/>
      <c r="L35" s="82"/>
      <c r="N35" s="82"/>
    </row>
    <row r="36" spans="2:15" s="5" customFormat="1" ht="15.6">
      <c r="B36" s="137" t="s">
        <v>366</v>
      </c>
      <c r="C36" s="84" t="s">
        <v>367</v>
      </c>
      <c r="D36" s="175">
        <v>1947</v>
      </c>
      <c r="E36" s="85">
        <v>0.35</v>
      </c>
      <c r="F36" s="284">
        <f>ROUND(D36/$F$11,0)</f>
        <v>262</v>
      </c>
      <c r="G36" s="86">
        <f>ROUND(D36/$G$11,0)</f>
        <v>226</v>
      </c>
      <c r="H36" s="108">
        <f>ROUND(D36/$H$11,0)</f>
        <v>325</v>
      </c>
      <c r="I36" s="129">
        <f>ROUND(D36/$I$11,0)</f>
        <v>253</v>
      </c>
      <c r="J36" s="173">
        <f>ROUND(D36/$J$11,0)</f>
        <v>354</v>
      </c>
      <c r="L36" s="82" t="s">
        <v>75</v>
      </c>
      <c r="N36" s="254">
        <f>LEN(B36)</f>
        <v>60</v>
      </c>
    </row>
    <row r="37" spans="2:15" s="5" customFormat="1" ht="15.6" customHeight="1">
      <c r="B37" s="136"/>
      <c r="C37" s="16"/>
      <c r="D37" s="49"/>
      <c r="E37" s="16"/>
      <c r="F37" s="50"/>
      <c r="G37" s="63"/>
      <c r="H37" s="66"/>
      <c r="I37" s="67"/>
      <c r="J37" s="67"/>
    </row>
    <row r="38" spans="2:15" s="5" customFormat="1" ht="21">
      <c r="B38" s="184" t="s">
        <v>254</v>
      </c>
      <c r="C38" s="185"/>
      <c r="D38" s="186"/>
      <c r="E38" s="185"/>
      <c r="F38" s="217"/>
      <c r="G38" s="189"/>
      <c r="H38" s="225"/>
      <c r="I38" s="218"/>
      <c r="J38" s="219"/>
      <c r="L38" s="82"/>
      <c r="N38" s="82"/>
    </row>
    <row r="39" spans="2:15" s="5" customFormat="1" ht="15.6">
      <c r="B39" s="365" t="s">
        <v>255</v>
      </c>
      <c r="C39" s="366"/>
      <c r="D39" s="366"/>
      <c r="E39" s="366"/>
      <c r="F39" s="366"/>
      <c r="G39" s="366"/>
      <c r="H39" s="366"/>
      <c r="I39" s="366"/>
      <c r="J39" s="367"/>
      <c r="L39" s="82"/>
      <c r="N39" s="82"/>
    </row>
    <row r="40" spans="2:15" s="5" customFormat="1" ht="15.6">
      <c r="B40" s="328" t="s">
        <v>256</v>
      </c>
      <c r="C40" s="326"/>
      <c r="D40" s="326"/>
      <c r="E40" s="326"/>
      <c r="F40" s="326"/>
      <c r="G40" s="326"/>
      <c r="H40" s="326"/>
      <c r="I40" s="326"/>
      <c r="J40" s="327"/>
      <c r="L40" s="82"/>
      <c r="N40" s="82"/>
      <c r="O40" s="47"/>
    </row>
    <row r="41" spans="2:15" s="5" customFormat="1" ht="15.6">
      <c r="B41" s="153" t="s">
        <v>368</v>
      </c>
      <c r="C41" s="144" t="s">
        <v>369</v>
      </c>
      <c r="D41" s="175">
        <v>562</v>
      </c>
      <c r="E41" s="145">
        <v>0.35</v>
      </c>
      <c r="F41" s="284">
        <f>ROUND(D41/$F$11,0)</f>
        <v>76</v>
      </c>
      <c r="G41" s="86">
        <f>ROUND(D41/$G$11,0)</f>
        <v>65</v>
      </c>
      <c r="H41" s="108">
        <f>ROUND(D41/$H$11,0)</f>
        <v>94</v>
      </c>
      <c r="I41" s="129">
        <f>ROUND(D41/$I$11,0)</f>
        <v>73</v>
      </c>
      <c r="J41" s="173">
        <f>ROUND(D41/$J$11,0)</f>
        <v>102</v>
      </c>
      <c r="L41" s="82" t="s">
        <v>75</v>
      </c>
      <c r="N41" s="254">
        <f>LEN(B41)</f>
        <v>92</v>
      </c>
    </row>
    <row r="42" spans="2:15" s="5" customFormat="1" ht="15.6">
      <c r="B42" s="328" t="s">
        <v>258</v>
      </c>
      <c r="C42" s="326"/>
      <c r="D42" s="326"/>
      <c r="E42" s="326"/>
      <c r="F42" s="326"/>
      <c r="G42" s="326"/>
      <c r="H42" s="326"/>
      <c r="I42" s="326"/>
      <c r="J42" s="327"/>
      <c r="L42" s="82"/>
      <c r="N42" s="82"/>
      <c r="O42" s="47"/>
    </row>
    <row r="43" spans="2:15" s="5" customFormat="1" ht="15.6">
      <c r="B43" s="153" t="s">
        <v>370</v>
      </c>
      <c r="C43" s="154" t="s">
        <v>371</v>
      </c>
      <c r="D43" s="175">
        <v>656</v>
      </c>
      <c r="E43" s="145">
        <v>0.35</v>
      </c>
      <c r="F43" s="284">
        <f>ROUND(D43/$F$11,0)</f>
        <v>88</v>
      </c>
      <c r="G43" s="86">
        <f>ROUND(D43/$G$11,0)</f>
        <v>76</v>
      </c>
      <c r="H43" s="108">
        <f>ROUND(D43/$H$11,0)</f>
        <v>109</v>
      </c>
      <c r="I43" s="129">
        <f>ROUND(D43/$I$11,0)</f>
        <v>85</v>
      </c>
      <c r="J43" s="173">
        <f>ROUND(D43/$J$11,0)</f>
        <v>119</v>
      </c>
      <c r="L43" s="82" t="s">
        <v>75</v>
      </c>
      <c r="N43" s="254">
        <f>LEN(B43)</f>
        <v>85</v>
      </c>
    </row>
    <row r="44" spans="2:15" s="5" customFormat="1" ht="15.6">
      <c r="B44" s="153" t="s">
        <v>372</v>
      </c>
      <c r="C44" s="154" t="s">
        <v>373</v>
      </c>
      <c r="D44" s="175">
        <v>700</v>
      </c>
      <c r="E44" s="145">
        <v>0.35</v>
      </c>
      <c r="F44" s="284">
        <f>ROUND(D44/$F$11,0)</f>
        <v>94</v>
      </c>
      <c r="G44" s="86">
        <f>ROUND(D44/$G$11,0)</f>
        <v>81</v>
      </c>
      <c r="H44" s="108">
        <f>ROUND(D44/$H$11,0)</f>
        <v>117</v>
      </c>
      <c r="I44" s="129">
        <f>ROUND(D44/$I$11,0)</f>
        <v>91</v>
      </c>
      <c r="J44" s="173">
        <f>ROUND(D44/$J$11,0)</f>
        <v>127</v>
      </c>
      <c r="L44" s="82" t="s">
        <v>75</v>
      </c>
      <c r="N44" s="254">
        <f>LEN(B44)</f>
        <v>85</v>
      </c>
    </row>
    <row r="45" spans="2:15" s="5" customFormat="1" ht="15.6">
      <c r="B45" s="153" t="s">
        <v>374</v>
      </c>
      <c r="C45" s="154" t="s">
        <v>375</v>
      </c>
      <c r="D45" s="175">
        <v>816</v>
      </c>
      <c r="E45" s="145">
        <v>0.35</v>
      </c>
      <c r="F45" s="284">
        <f>ROUND(D45/$F$11,0)</f>
        <v>110</v>
      </c>
      <c r="G45" s="86">
        <f>ROUND(D45/$G$11,0)</f>
        <v>95</v>
      </c>
      <c r="H45" s="108">
        <f>ROUND(D45/$H$11,0)</f>
        <v>136</v>
      </c>
      <c r="I45" s="129">
        <f>ROUND(D45/$I$11,0)</f>
        <v>106</v>
      </c>
      <c r="J45" s="173">
        <f>ROUND(D45/$J$11,0)</f>
        <v>148</v>
      </c>
      <c r="L45" s="82" t="s">
        <v>75</v>
      </c>
      <c r="N45" s="254">
        <f>LEN(B45)</f>
        <v>86</v>
      </c>
    </row>
    <row r="46" spans="2:15" s="5" customFormat="1" ht="15.6">
      <c r="B46" s="328" t="s">
        <v>263</v>
      </c>
      <c r="C46" s="326"/>
      <c r="D46" s="326"/>
      <c r="E46" s="326"/>
      <c r="F46" s="326"/>
      <c r="G46" s="326"/>
      <c r="H46" s="326"/>
      <c r="I46" s="326"/>
      <c r="J46" s="327"/>
      <c r="L46" s="82"/>
      <c r="N46" s="82"/>
      <c r="O46" s="47"/>
    </row>
    <row r="47" spans="2:15" s="5" customFormat="1" ht="15.6">
      <c r="B47" s="153" t="s">
        <v>376</v>
      </c>
      <c r="C47" s="144" t="s">
        <v>377</v>
      </c>
      <c r="D47" s="175">
        <v>581</v>
      </c>
      <c r="E47" s="145">
        <v>0.35</v>
      </c>
      <c r="F47" s="284">
        <f>ROUND(D47/$F$11,0)</f>
        <v>78</v>
      </c>
      <c r="G47" s="86">
        <f>ROUND(D47/$G$11,0)</f>
        <v>68</v>
      </c>
      <c r="H47" s="108">
        <f>ROUND(D47/$H$11,0)</f>
        <v>97</v>
      </c>
      <c r="I47" s="129">
        <f>ROUND(D47/$I$11,0)</f>
        <v>75</v>
      </c>
      <c r="J47" s="173">
        <f>ROUND(D47/$J$11,0)</f>
        <v>106</v>
      </c>
      <c r="L47" s="82" t="s">
        <v>75</v>
      </c>
      <c r="N47" s="254">
        <f>LEN(B47)</f>
        <v>86</v>
      </c>
    </row>
    <row r="48" spans="2:15" s="5" customFormat="1" ht="15.6">
      <c r="B48" s="153" t="s">
        <v>378</v>
      </c>
      <c r="C48" s="144" t="s">
        <v>379</v>
      </c>
      <c r="D48" s="175">
        <v>624</v>
      </c>
      <c r="E48" s="145">
        <v>0.35</v>
      </c>
      <c r="F48" s="284">
        <f>ROUND(D48/$F$11,0)</f>
        <v>84</v>
      </c>
      <c r="G48" s="86">
        <f>ROUND(D48/$G$11,0)</f>
        <v>73</v>
      </c>
      <c r="H48" s="108">
        <f>ROUND(D48/$H$11,0)</f>
        <v>104</v>
      </c>
      <c r="I48" s="129">
        <f>ROUND(D48/$I$11,0)</f>
        <v>81</v>
      </c>
      <c r="J48" s="173">
        <f>ROUND(D48/$J$11,0)</f>
        <v>113</v>
      </c>
      <c r="L48" s="82" t="s">
        <v>75</v>
      </c>
      <c r="N48" s="254">
        <f>LEN(B48)</f>
        <v>86</v>
      </c>
    </row>
    <row r="49" spans="2:15" s="5" customFormat="1" ht="15.6">
      <c r="B49" s="153" t="s">
        <v>380</v>
      </c>
      <c r="C49" s="144" t="s">
        <v>381</v>
      </c>
      <c r="D49" s="175">
        <v>1158</v>
      </c>
      <c r="E49" s="145">
        <v>0.35</v>
      </c>
      <c r="F49" s="284">
        <f>ROUND(D49/$F$11,0)</f>
        <v>156</v>
      </c>
      <c r="G49" s="86">
        <f>ROUND(D49/$G$11,0)</f>
        <v>135</v>
      </c>
      <c r="H49" s="108">
        <f>ROUND(D49/$H$11,0)</f>
        <v>193</v>
      </c>
      <c r="I49" s="129">
        <f>ROUND(D49/$I$11,0)</f>
        <v>150</v>
      </c>
      <c r="J49" s="173">
        <f>ROUND(D49/$J$11,0)</f>
        <v>211</v>
      </c>
      <c r="L49" s="82" t="s">
        <v>75</v>
      </c>
      <c r="N49" s="254">
        <f>LEN(B49)</f>
        <v>86</v>
      </c>
    </row>
    <row r="50" spans="2:15" s="5" customFormat="1" ht="15.6">
      <c r="B50" s="153" t="s">
        <v>382</v>
      </c>
      <c r="C50" s="144" t="s">
        <v>383</v>
      </c>
      <c r="D50" s="175">
        <v>1585</v>
      </c>
      <c r="E50" s="145">
        <v>0.35</v>
      </c>
      <c r="F50" s="284">
        <f>ROUND(D50/$F$11,0)</f>
        <v>213</v>
      </c>
      <c r="G50" s="86">
        <f>ROUND(D50/$G$11,0)</f>
        <v>184</v>
      </c>
      <c r="H50" s="108">
        <f>ROUND(D50/$H$11,0)</f>
        <v>264</v>
      </c>
      <c r="I50" s="129">
        <f>ROUND(D50/$I$11,0)</f>
        <v>206</v>
      </c>
      <c r="J50" s="173">
        <f>ROUND(D50/$J$11,0)</f>
        <v>288</v>
      </c>
      <c r="L50" s="82" t="s">
        <v>75</v>
      </c>
      <c r="N50" s="254">
        <f>LEN(B50)</f>
        <v>86</v>
      </c>
    </row>
    <row r="51" spans="2:15" s="5" customFormat="1" ht="15.6">
      <c r="B51" s="328" t="s">
        <v>268</v>
      </c>
      <c r="C51" s="326"/>
      <c r="D51" s="326"/>
      <c r="E51" s="326"/>
      <c r="F51" s="326"/>
      <c r="G51" s="326"/>
      <c r="H51" s="326"/>
      <c r="I51" s="326"/>
      <c r="J51" s="327"/>
      <c r="L51" s="82"/>
      <c r="N51" s="82"/>
      <c r="O51" s="47"/>
    </row>
    <row r="52" spans="2:15" s="5" customFormat="1" ht="15.6">
      <c r="B52" s="156" t="s">
        <v>384</v>
      </c>
      <c r="C52" s="144" t="s">
        <v>385</v>
      </c>
      <c r="D52" s="175">
        <v>658</v>
      </c>
      <c r="E52" s="145">
        <v>0.35</v>
      </c>
      <c r="F52" s="284">
        <f>ROUND(D52/$F$11,0)</f>
        <v>89</v>
      </c>
      <c r="G52" s="86">
        <f>ROUND(D52/$G$11,0)</f>
        <v>77</v>
      </c>
      <c r="H52" s="108">
        <f>ROUND(D52/$H$11,0)</f>
        <v>110</v>
      </c>
      <c r="I52" s="129">
        <f>ROUND(D52/$I$11,0)</f>
        <v>85</v>
      </c>
      <c r="J52" s="173">
        <f>ROUND(D52/$J$11,0)</f>
        <v>120</v>
      </c>
      <c r="L52" s="82" t="s">
        <v>75</v>
      </c>
      <c r="N52" s="254">
        <f>LEN(B52)</f>
        <v>91</v>
      </c>
    </row>
    <row r="53" spans="2:15" s="5" customFormat="1" ht="15.6">
      <c r="B53" s="328" t="s">
        <v>270</v>
      </c>
      <c r="C53" s="326"/>
      <c r="D53" s="326"/>
      <c r="E53" s="326"/>
      <c r="F53" s="326"/>
      <c r="G53" s="326"/>
      <c r="H53" s="326"/>
      <c r="I53" s="326"/>
      <c r="J53" s="327"/>
      <c r="L53" s="82"/>
      <c r="N53" s="82"/>
      <c r="O53" s="47"/>
    </row>
    <row r="54" spans="2:15" s="5" customFormat="1" ht="31.15">
      <c r="B54" s="201" t="s">
        <v>271</v>
      </c>
      <c r="C54" s="179"/>
      <c r="D54" s="179"/>
      <c r="E54" s="179"/>
      <c r="F54" s="179"/>
      <c r="G54" s="180"/>
      <c r="H54" s="181"/>
      <c r="I54" s="182"/>
      <c r="J54" s="183"/>
      <c r="L54" s="82"/>
      <c r="N54" s="82"/>
    </row>
    <row r="55" spans="2:15" s="5" customFormat="1" ht="15.6">
      <c r="B55" s="153" t="s">
        <v>386</v>
      </c>
      <c r="C55" s="144" t="s">
        <v>387</v>
      </c>
      <c r="D55" s="175">
        <v>468</v>
      </c>
      <c r="E55" s="145">
        <v>0.35</v>
      </c>
      <c r="F55" s="284">
        <f>ROUND(D55/$F$11,0)</f>
        <v>63</v>
      </c>
      <c r="G55" s="86">
        <f>ROUND(D55/$G$11,0)</f>
        <v>54</v>
      </c>
      <c r="H55" s="108">
        <f>ROUND(D55/$H$11,0)</f>
        <v>78</v>
      </c>
      <c r="I55" s="129">
        <f>ROUND(D55/$I$11,0)</f>
        <v>61</v>
      </c>
      <c r="J55" s="173">
        <f>ROUND(D55/$J$11,0)</f>
        <v>85</v>
      </c>
      <c r="L55" s="82" t="s">
        <v>75</v>
      </c>
      <c r="N55" s="254">
        <f>LEN(B55)</f>
        <v>64</v>
      </c>
    </row>
    <row r="56" spans="2:15" s="5" customFormat="1" ht="15.6">
      <c r="B56" s="153" t="s">
        <v>388</v>
      </c>
      <c r="C56" s="144" t="s">
        <v>389</v>
      </c>
      <c r="D56" s="175">
        <v>1427</v>
      </c>
      <c r="E56" s="155">
        <v>0.22</v>
      </c>
      <c r="F56" s="284">
        <f>ROUND(D56/$F$11,0)</f>
        <v>192</v>
      </c>
      <c r="G56" s="86">
        <f>ROUND(D56/$G$11,0)</f>
        <v>166</v>
      </c>
      <c r="H56" s="108">
        <f>ROUND(D56/$H$11,0)</f>
        <v>238</v>
      </c>
      <c r="I56" s="129">
        <f>ROUND(D56/$I$11,0)</f>
        <v>185</v>
      </c>
      <c r="J56" s="173">
        <f>ROUND(D56/$J$11,0)</f>
        <v>259</v>
      </c>
      <c r="L56" s="82" t="s">
        <v>75</v>
      </c>
      <c r="N56" s="254">
        <f>LEN(B56)</f>
        <v>78</v>
      </c>
    </row>
    <row r="57" spans="2:15" s="5" customFormat="1" ht="15.6">
      <c r="B57" s="156" t="s">
        <v>390</v>
      </c>
      <c r="C57" s="144" t="s">
        <v>391</v>
      </c>
      <c r="D57" s="175">
        <v>566</v>
      </c>
      <c r="E57" s="155">
        <v>0.22</v>
      </c>
      <c r="F57" s="284">
        <f>ROUND(D57/$F$11,0)</f>
        <v>76</v>
      </c>
      <c r="G57" s="86">
        <f>ROUND(D57/$G$11,0)</f>
        <v>66</v>
      </c>
      <c r="H57" s="108">
        <f>ROUND(D57/$H$11,0)</f>
        <v>94</v>
      </c>
      <c r="I57" s="129">
        <f>ROUND(D57/$I$11,0)</f>
        <v>74</v>
      </c>
      <c r="J57" s="173">
        <f>ROUND(D57/$J$11,0)</f>
        <v>103</v>
      </c>
      <c r="L57" s="82" t="s">
        <v>75</v>
      </c>
      <c r="N57" s="254">
        <f>LEN(B57)</f>
        <v>53</v>
      </c>
      <c r="O57" s="47"/>
    </row>
    <row r="58" spans="2:15" s="5" customFormat="1" ht="15.6">
      <c r="B58" s="156" t="s">
        <v>392</v>
      </c>
      <c r="C58" s="160" t="s">
        <v>393</v>
      </c>
      <c r="D58" s="175">
        <v>679</v>
      </c>
      <c r="E58" s="159">
        <v>0.22</v>
      </c>
      <c r="F58" s="284">
        <f>ROUND(D58/$F$11,0)</f>
        <v>91</v>
      </c>
      <c r="G58" s="86">
        <f>ROUND(D58/$G$11,0)</f>
        <v>79</v>
      </c>
      <c r="H58" s="108">
        <f>ROUND(D58/$H$11,0)</f>
        <v>113</v>
      </c>
      <c r="I58" s="129">
        <f>ROUND(D58/$I$11,0)</f>
        <v>88</v>
      </c>
      <c r="J58" s="173">
        <f>ROUND(D58/$J$11,0)</f>
        <v>123</v>
      </c>
      <c r="L58" s="82" t="s">
        <v>75</v>
      </c>
      <c r="N58" s="254">
        <f>LEN(B58)</f>
        <v>53</v>
      </c>
      <c r="O58" s="47"/>
    </row>
    <row r="59" spans="2:15" s="5" customFormat="1" ht="18">
      <c r="B59" s="328" t="s">
        <v>276</v>
      </c>
      <c r="C59" s="326"/>
      <c r="D59" s="326"/>
      <c r="E59" s="326"/>
      <c r="F59" s="326"/>
      <c r="G59" s="326"/>
      <c r="H59" s="326"/>
      <c r="I59" s="326"/>
      <c r="J59" s="327"/>
      <c r="L59" s="82"/>
      <c r="N59" s="82"/>
      <c r="O59" s="47"/>
    </row>
    <row r="60" spans="2:15" s="5" customFormat="1" ht="77.650000000000006" customHeight="1">
      <c r="B60" s="365" t="s">
        <v>277</v>
      </c>
      <c r="C60" s="366"/>
      <c r="D60" s="366"/>
      <c r="E60" s="366"/>
      <c r="F60" s="366"/>
      <c r="G60" s="366"/>
      <c r="H60" s="366"/>
      <c r="I60" s="366"/>
      <c r="J60" s="367"/>
      <c r="L60" s="82"/>
      <c r="N60" s="82"/>
    </row>
    <row r="61" spans="2:15" s="5" customFormat="1" ht="18">
      <c r="B61" s="156" t="s">
        <v>394</v>
      </c>
      <c r="C61" s="165" t="s">
        <v>395</v>
      </c>
      <c r="D61" s="175">
        <v>4180</v>
      </c>
      <c r="E61" s="155">
        <v>0.1</v>
      </c>
      <c r="F61" s="284">
        <f>ROUND(D61/$F$11,0)</f>
        <v>563</v>
      </c>
      <c r="G61" s="86">
        <f>ROUND(D61/$G$11,0)</f>
        <v>486</v>
      </c>
      <c r="H61" s="108">
        <f>ROUND(D61/$H$11,0)</f>
        <v>697</v>
      </c>
      <c r="I61" s="129">
        <f>ROUND(D61/$I$11,0)</f>
        <v>543</v>
      </c>
      <c r="J61" s="173">
        <f>ROUND(D61/$J$11,0)</f>
        <v>760</v>
      </c>
      <c r="L61" s="82" t="s">
        <v>75</v>
      </c>
      <c r="N61" s="254">
        <f>LEN(B61)</f>
        <v>92</v>
      </c>
      <c r="O61" s="47"/>
    </row>
    <row r="62" spans="2:15" s="5" customFormat="1" ht="18">
      <c r="B62" s="156" t="s">
        <v>396</v>
      </c>
      <c r="C62" s="165" t="s">
        <v>397</v>
      </c>
      <c r="D62" s="175">
        <v>4227</v>
      </c>
      <c r="E62" s="155">
        <v>0.1</v>
      </c>
      <c r="F62" s="284">
        <f>ROUND(D62/$F$11,0)</f>
        <v>569</v>
      </c>
      <c r="G62" s="86">
        <f>ROUND(D62/$G$11,0)</f>
        <v>492</v>
      </c>
      <c r="H62" s="108">
        <f>ROUND(D62/$H$11,0)</f>
        <v>705</v>
      </c>
      <c r="I62" s="129">
        <f>ROUND(D62/$I$11,0)</f>
        <v>549</v>
      </c>
      <c r="J62" s="173">
        <f>ROUND(D62/$J$11,0)</f>
        <v>769</v>
      </c>
      <c r="L62" s="82" t="s">
        <v>75</v>
      </c>
      <c r="N62" s="254">
        <f>LEN(B62)</f>
        <v>90</v>
      </c>
      <c r="O62" s="47"/>
    </row>
    <row r="63" spans="2:15" s="5" customFormat="1" ht="15.6">
      <c r="B63" s="328" t="s">
        <v>280</v>
      </c>
      <c r="C63" s="326"/>
      <c r="D63" s="326"/>
      <c r="E63" s="326"/>
      <c r="F63" s="326"/>
      <c r="G63" s="326"/>
      <c r="H63" s="326"/>
      <c r="I63" s="326"/>
      <c r="J63" s="327"/>
      <c r="L63" s="82"/>
      <c r="N63" s="82"/>
      <c r="O63" s="47"/>
    </row>
    <row r="64" spans="2:15" s="5" customFormat="1" ht="15.6">
      <c r="B64" s="166" t="s">
        <v>398</v>
      </c>
      <c r="C64" s="144" t="s">
        <v>399</v>
      </c>
      <c r="D64" s="175">
        <v>1273</v>
      </c>
      <c r="E64" s="145">
        <v>0.35</v>
      </c>
      <c r="F64" s="284">
        <f>ROUND(D64/$F$11,0)</f>
        <v>171</v>
      </c>
      <c r="G64" s="86">
        <f>ROUND(D64/$G$11,0)</f>
        <v>148</v>
      </c>
      <c r="H64" s="108">
        <f>ROUND(D64/$H$11,0)</f>
        <v>212</v>
      </c>
      <c r="I64" s="129">
        <f>ROUND(D64/$I$11,0)</f>
        <v>165</v>
      </c>
      <c r="J64" s="173">
        <f>ROUND(D64/$J$11,0)</f>
        <v>231</v>
      </c>
      <c r="L64" s="82" t="s">
        <v>75</v>
      </c>
      <c r="N64" s="254">
        <f>LEN(B64)</f>
        <v>78</v>
      </c>
      <c r="O64" s="47"/>
    </row>
    <row r="65" spans="2:15" s="5" customFormat="1" ht="15.6">
      <c r="B65" s="156" t="s">
        <v>400</v>
      </c>
      <c r="C65" s="160" t="s">
        <v>401</v>
      </c>
      <c r="D65" s="175">
        <v>1704</v>
      </c>
      <c r="E65" s="161">
        <v>0.35</v>
      </c>
      <c r="F65" s="284">
        <f>ROUND(D65/$F$11,0)</f>
        <v>229</v>
      </c>
      <c r="G65" s="86">
        <f>ROUND(D65/$G$11,0)</f>
        <v>198</v>
      </c>
      <c r="H65" s="108">
        <f>ROUND(D65/$H$11,0)</f>
        <v>284</v>
      </c>
      <c r="I65" s="129">
        <f>ROUND(D65/$I$11,0)</f>
        <v>221</v>
      </c>
      <c r="J65" s="173">
        <f>ROUND(D65/$J$11,0)</f>
        <v>310</v>
      </c>
      <c r="L65" s="82" t="s">
        <v>75</v>
      </c>
      <c r="N65" s="254">
        <f>LEN(B65)</f>
        <v>79</v>
      </c>
      <c r="O65" s="47"/>
    </row>
    <row r="66" spans="2:15" s="5" customFormat="1" ht="15.6">
      <c r="B66" s="328" t="s">
        <v>283</v>
      </c>
      <c r="C66" s="326"/>
      <c r="D66" s="326"/>
      <c r="E66" s="326"/>
      <c r="F66" s="326"/>
      <c r="G66" s="326"/>
      <c r="H66" s="326"/>
      <c r="I66" s="326"/>
      <c r="J66" s="327"/>
      <c r="L66" s="82"/>
      <c r="N66" s="82"/>
      <c r="O66" s="47"/>
    </row>
    <row r="67" spans="2:15" s="5" customFormat="1" ht="15.6">
      <c r="B67" s="156" t="s">
        <v>402</v>
      </c>
      <c r="C67" s="154" t="s">
        <v>403</v>
      </c>
      <c r="D67" s="175">
        <v>636</v>
      </c>
      <c r="E67" s="155">
        <v>0.35</v>
      </c>
      <c r="F67" s="284">
        <f>ROUND(D67/$F$11,0)</f>
        <v>86</v>
      </c>
      <c r="G67" s="86">
        <f>ROUND(D67/$G$11,0)</f>
        <v>74</v>
      </c>
      <c r="H67" s="108">
        <f>ROUND(D67/$H$11,0)</f>
        <v>106</v>
      </c>
      <c r="I67" s="129">
        <f>ROUND(D67/$I$11,0)</f>
        <v>83</v>
      </c>
      <c r="J67" s="173">
        <f>ROUND(D67/$J$11,0)</f>
        <v>116</v>
      </c>
      <c r="L67" s="82" t="s">
        <v>75</v>
      </c>
      <c r="N67" s="254">
        <f>LEN(B67)</f>
        <v>49</v>
      </c>
      <c r="O67" s="47"/>
    </row>
    <row r="68" spans="2:15" s="5" customFormat="1" ht="15.6">
      <c r="B68" s="156" t="s">
        <v>404</v>
      </c>
      <c r="C68" s="157" t="s">
        <v>405</v>
      </c>
      <c r="D68" s="175">
        <v>899</v>
      </c>
      <c r="E68" s="159">
        <v>0.35</v>
      </c>
      <c r="F68" s="284">
        <f>ROUND(D68/$F$11,0)</f>
        <v>121</v>
      </c>
      <c r="G68" s="86">
        <f>ROUND(D68/$G$11,0)</f>
        <v>105</v>
      </c>
      <c r="H68" s="108">
        <f>ROUND(D68/$H$11,0)</f>
        <v>150</v>
      </c>
      <c r="I68" s="129">
        <f>ROUND(D68/$I$11,0)</f>
        <v>117</v>
      </c>
      <c r="J68" s="173">
        <f>ROUND(D68/$J$11,0)</f>
        <v>163</v>
      </c>
      <c r="L68" s="82" t="s">
        <v>75</v>
      </c>
      <c r="N68" s="254">
        <f>LEN(B68)</f>
        <v>48</v>
      </c>
      <c r="O68" s="47"/>
    </row>
    <row r="69" spans="2:15" s="5" customFormat="1" ht="15.6">
      <c r="B69" s="328" t="s">
        <v>406</v>
      </c>
      <c r="C69" s="326"/>
      <c r="D69" s="326"/>
      <c r="E69" s="326"/>
      <c r="F69" s="326"/>
      <c r="G69" s="326"/>
      <c r="H69" s="326"/>
      <c r="I69" s="326"/>
      <c r="J69" s="327"/>
      <c r="L69" s="82"/>
      <c r="N69" s="82"/>
      <c r="O69" s="47"/>
    </row>
    <row r="70" spans="2:15" s="5" customFormat="1" ht="15.6">
      <c r="B70" s="156" t="s">
        <v>407</v>
      </c>
      <c r="C70" s="157" t="s">
        <v>408</v>
      </c>
      <c r="D70" s="175">
        <v>562</v>
      </c>
      <c r="E70" s="159">
        <v>0.35</v>
      </c>
      <c r="F70" s="284">
        <f>ROUND(D70/$F$11,0)</f>
        <v>76</v>
      </c>
      <c r="G70" s="86">
        <f>ROUND(D70/$G$11,0)</f>
        <v>65</v>
      </c>
      <c r="H70" s="108">
        <f>ROUND(D70/$H$11,0)</f>
        <v>94</v>
      </c>
      <c r="I70" s="129">
        <f>ROUND(D70/$I$11,0)</f>
        <v>73</v>
      </c>
      <c r="J70" s="173">
        <f>ROUND(D70/$J$11,0)</f>
        <v>102</v>
      </c>
      <c r="L70" s="82" t="s">
        <v>75</v>
      </c>
      <c r="N70" s="254">
        <f>LEN(B70)</f>
        <v>66</v>
      </c>
      <c r="O70" s="47"/>
    </row>
    <row r="71" spans="2:15" s="5" customFormat="1" ht="15.6">
      <c r="B71" s="156" t="s">
        <v>409</v>
      </c>
      <c r="C71" s="144" t="s">
        <v>410</v>
      </c>
      <c r="D71" s="175">
        <v>618</v>
      </c>
      <c r="E71" s="145">
        <v>0.35</v>
      </c>
      <c r="F71" s="284">
        <f>ROUND(D71/$F$11,0)</f>
        <v>83</v>
      </c>
      <c r="G71" s="86">
        <f>ROUND(D71/$G$11,0)</f>
        <v>72</v>
      </c>
      <c r="H71" s="108">
        <f>ROUND(D71/$H$11,0)</f>
        <v>103</v>
      </c>
      <c r="I71" s="129">
        <f>ROUND(D71/$I$11,0)</f>
        <v>80</v>
      </c>
      <c r="J71" s="173">
        <f>ROUND(D71/$J$11,0)</f>
        <v>112</v>
      </c>
      <c r="L71" s="82" t="s">
        <v>75</v>
      </c>
      <c r="N71" s="254">
        <f>LEN(B71)</f>
        <v>83</v>
      </c>
      <c r="O71" s="47"/>
    </row>
    <row r="72" spans="2:15" s="5" customFormat="1" ht="15.6">
      <c r="B72" s="328" t="s">
        <v>289</v>
      </c>
      <c r="C72" s="326"/>
      <c r="D72" s="326"/>
      <c r="E72" s="326"/>
      <c r="F72" s="326"/>
      <c r="G72" s="326"/>
      <c r="H72" s="326"/>
      <c r="I72" s="326"/>
      <c r="J72" s="327"/>
      <c r="L72" s="82"/>
      <c r="N72" s="82"/>
      <c r="O72" s="47"/>
    </row>
    <row r="73" spans="2:15" s="5" customFormat="1" ht="15.6">
      <c r="B73" s="156" t="s">
        <v>411</v>
      </c>
      <c r="C73" s="144" t="s">
        <v>412</v>
      </c>
      <c r="D73" s="175">
        <v>356</v>
      </c>
      <c r="E73" s="145">
        <v>0.35</v>
      </c>
      <c r="F73" s="284">
        <f>ROUND(D73/$F$11,0)</f>
        <v>48</v>
      </c>
      <c r="G73" s="86">
        <f>ROUND(D73/$G$11,0)</f>
        <v>41</v>
      </c>
      <c r="H73" s="108">
        <f>ROUND(D73/$H$11,0)</f>
        <v>59</v>
      </c>
      <c r="I73" s="129">
        <f>ROUND(D73/$I$11,0)</f>
        <v>46</v>
      </c>
      <c r="J73" s="173">
        <f>ROUND(D73/$J$11,0)</f>
        <v>65</v>
      </c>
      <c r="L73" s="82" t="s">
        <v>75</v>
      </c>
      <c r="N73" s="254">
        <f>LEN(B73)</f>
        <v>60</v>
      </c>
      <c r="O73" s="47"/>
    </row>
    <row r="74" spans="2:15" s="5" customFormat="1" ht="15.6">
      <c r="B74" s="156" t="s">
        <v>413</v>
      </c>
      <c r="C74" s="157" t="s">
        <v>414</v>
      </c>
      <c r="D74" s="175">
        <v>528</v>
      </c>
      <c r="E74" s="159">
        <v>0.35</v>
      </c>
      <c r="F74" s="284">
        <f>ROUND(D74/$F$11,0)</f>
        <v>71</v>
      </c>
      <c r="G74" s="86">
        <f>ROUND(D74/$G$11,0)</f>
        <v>61</v>
      </c>
      <c r="H74" s="108">
        <f>ROUND(D74/$H$11,0)</f>
        <v>88</v>
      </c>
      <c r="I74" s="129">
        <f>ROUND(D74/$I$11,0)</f>
        <v>69</v>
      </c>
      <c r="J74" s="173">
        <f>ROUND(D74/$J$11,0)</f>
        <v>96</v>
      </c>
      <c r="L74" s="82" t="s">
        <v>75</v>
      </c>
      <c r="N74" s="254">
        <f>LEN(B74)</f>
        <v>60</v>
      </c>
      <c r="O74" s="47"/>
    </row>
    <row r="75" spans="2:15" s="5" customFormat="1" ht="15.6">
      <c r="B75" s="328" t="s">
        <v>292</v>
      </c>
      <c r="C75" s="326"/>
      <c r="D75" s="326"/>
      <c r="E75" s="326"/>
      <c r="F75" s="326"/>
      <c r="G75" s="326"/>
      <c r="H75" s="326"/>
      <c r="I75" s="326"/>
      <c r="J75" s="327"/>
      <c r="L75" s="82"/>
      <c r="N75" s="82"/>
      <c r="O75" s="47"/>
    </row>
    <row r="76" spans="2:15" s="5" customFormat="1" ht="44.65" customHeight="1">
      <c r="B76" s="365" t="s">
        <v>293</v>
      </c>
      <c r="C76" s="366"/>
      <c r="D76" s="366"/>
      <c r="E76" s="366"/>
      <c r="F76" s="366"/>
      <c r="G76" s="366"/>
      <c r="H76" s="366"/>
      <c r="I76" s="366"/>
      <c r="J76" s="367"/>
      <c r="L76" s="82"/>
      <c r="N76" s="82"/>
    </row>
    <row r="77" spans="2:15" s="5" customFormat="1" ht="15.6">
      <c r="B77" s="156" t="s">
        <v>415</v>
      </c>
      <c r="C77" s="157" t="s">
        <v>416</v>
      </c>
      <c r="D77" s="175">
        <v>1950</v>
      </c>
      <c r="E77" s="159">
        <v>0.22</v>
      </c>
      <c r="F77" s="284">
        <f t="shared" ref="F77:F83" si="0">ROUND(D77/$F$11,0)</f>
        <v>262</v>
      </c>
      <c r="G77" s="86">
        <f t="shared" ref="G77:G83" si="1">ROUND(D77/$G$11,0)</f>
        <v>227</v>
      </c>
      <c r="H77" s="108">
        <f t="shared" ref="H77:H83" si="2">ROUND(D77/$H$11,0)</f>
        <v>325</v>
      </c>
      <c r="I77" s="129">
        <f t="shared" ref="I77:I83" si="3">ROUND(D77/$I$11,0)</f>
        <v>253</v>
      </c>
      <c r="J77" s="173">
        <f t="shared" ref="J77:J83" si="4">ROUND(D77/$J$11,0)</f>
        <v>355</v>
      </c>
      <c r="L77" s="82" t="s">
        <v>75</v>
      </c>
      <c r="N77" s="254">
        <f t="shared" ref="N77:N83" si="5">LEN(B77)</f>
        <v>60</v>
      </c>
      <c r="O77" s="47"/>
    </row>
    <row r="78" spans="2:15" s="5" customFormat="1" ht="15.6">
      <c r="B78" s="156" t="s">
        <v>417</v>
      </c>
      <c r="C78" s="157" t="s">
        <v>418</v>
      </c>
      <c r="D78" s="175">
        <v>1950</v>
      </c>
      <c r="E78" s="159">
        <v>0.22</v>
      </c>
      <c r="F78" s="284">
        <f t="shared" si="0"/>
        <v>262</v>
      </c>
      <c r="G78" s="86">
        <f t="shared" si="1"/>
        <v>227</v>
      </c>
      <c r="H78" s="108">
        <f t="shared" si="2"/>
        <v>325</v>
      </c>
      <c r="I78" s="129">
        <f t="shared" si="3"/>
        <v>253</v>
      </c>
      <c r="J78" s="173">
        <f t="shared" si="4"/>
        <v>355</v>
      </c>
      <c r="L78" s="82" t="s">
        <v>75</v>
      </c>
      <c r="N78" s="254">
        <f t="shared" si="5"/>
        <v>61</v>
      </c>
      <c r="O78" s="47"/>
    </row>
    <row r="79" spans="2:15" s="5" customFormat="1" ht="15.6">
      <c r="B79" s="156" t="s">
        <v>419</v>
      </c>
      <c r="C79" s="157" t="s">
        <v>420</v>
      </c>
      <c r="D79" s="175">
        <v>1950</v>
      </c>
      <c r="E79" s="159">
        <v>0.22</v>
      </c>
      <c r="F79" s="284">
        <f t="shared" si="0"/>
        <v>262</v>
      </c>
      <c r="G79" s="86">
        <f t="shared" si="1"/>
        <v>227</v>
      </c>
      <c r="H79" s="108">
        <f t="shared" si="2"/>
        <v>325</v>
      </c>
      <c r="I79" s="129">
        <f t="shared" si="3"/>
        <v>253</v>
      </c>
      <c r="J79" s="173">
        <f t="shared" si="4"/>
        <v>355</v>
      </c>
      <c r="L79" s="82" t="s">
        <v>75</v>
      </c>
      <c r="N79" s="254">
        <f t="shared" si="5"/>
        <v>61</v>
      </c>
      <c r="O79" s="47"/>
    </row>
    <row r="80" spans="2:15" s="5" customFormat="1" ht="46.9" customHeight="1">
      <c r="B80" s="365" t="s">
        <v>297</v>
      </c>
      <c r="C80" s="366"/>
      <c r="D80" s="366"/>
      <c r="E80" s="366"/>
      <c r="F80" s="366"/>
      <c r="G80" s="366"/>
      <c r="H80" s="366"/>
      <c r="I80" s="366"/>
      <c r="J80" s="367"/>
      <c r="L80" s="82"/>
      <c r="N80" s="82"/>
    </row>
    <row r="81" spans="2:15" s="5" customFormat="1" ht="15.6">
      <c r="B81" s="156" t="s">
        <v>421</v>
      </c>
      <c r="C81" s="157" t="s">
        <v>422</v>
      </c>
      <c r="D81" s="175">
        <v>1913</v>
      </c>
      <c r="E81" s="159">
        <v>0.22</v>
      </c>
      <c r="F81" s="284">
        <f t="shared" si="0"/>
        <v>257</v>
      </c>
      <c r="G81" s="86">
        <f t="shared" si="1"/>
        <v>222</v>
      </c>
      <c r="H81" s="108">
        <f t="shared" si="2"/>
        <v>319</v>
      </c>
      <c r="I81" s="129">
        <f t="shared" si="3"/>
        <v>248</v>
      </c>
      <c r="J81" s="173">
        <f t="shared" si="4"/>
        <v>348</v>
      </c>
      <c r="L81" s="82" t="s">
        <v>75</v>
      </c>
      <c r="N81" s="254">
        <f t="shared" si="5"/>
        <v>92</v>
      </c>
      <c r="O81" s="47"/>
    </row>
    <row r="82" spans="2:15" s="5" customFormat="1" ht="15.6">
      <c r="B82" s="156" t="s">
        <v>423</v>
      </c>
      <c r="C82" s="157" t="s">
        <v>424</v>
      </c>
      <c r="D82" s="175">
        <v>1913</v>
      </c>
      <c r="E82" s="159">
        <v>0.22</v>
      </c>
      <c r="F82" s="284">
        <f t="shared" si="0"/>
        <v>257</v>
      </c>
      <c r="G82" s="86">
        <f t="shared" si="1"/>
        <v>222</v>
      </c>
      <c r="H82" s="108">
        <f t="shared" si="2"/>
        <v>319</v>
      </c>
      <c r="I82" s="129">
        <f t="shared" si="3"/>
        <v>248</v>
      </c>
      <c r="J82" s="173">
        <f t="shared" si="4"/>
        <v>348</v>
      </c>
      <c r="L82" s="82" t="s">
        <v>75</v>
      </c>
      <c r="N82" s="254">
        <f t="shared" si="5"/>
        <v>93</v>
      </c>
      <c r="O82" s="47"/>
    </row>
    <row r="83" spans="2:15" s="5" customFormat="1" ht="15.6">
      <c r="B83" s="156" t="s">
        <v>425</v>
      </c>
      <c r="C83" s="157" t="s">
        <v>426</v>
      </c>
      <c r="D83" s="175">
        <v>1913</v>
      </c>
      <c r="E83" s="159">
        <v>0.22</v>
      </c>
      <c r="F83" s="284">
        <f t="shared" si="0"/>
        <v>257</v>
      </c>
      <c r="G83" s="86">
        <f t="shared" si="1"/>
        <v>222</v>
      </c>
      <c r="H83" s="108">
        <f t="shared" si="2"/>
        <v>319</v>
      </c>
      <c r="I83" s="129">
        <f t="shared" si="3"/>
        <v>248</v>
      </c>
      <c r="J83" s="173">
        <f t="shared" si="4"/>
        <v>348</v>
      </c>
      <c r="L83" s="82" t="s">
        <v>75</v>
      </c>
      <c r="N83" s="254">
        <f t="shared" si="5"/>
        <v>94</v>
      </c>
      <c r="O83" s="47"/>
    </row>
    <row r="84" spans="2:15" s="5" customFormat="1" ht="15.6">
      <c r="B84" s="328" t="s">
        <v>427</v>
      </c>
      <c r="C84" s="326"/>
      <c r="D84" s="326"/>
      <c r="E84" s="326"/>
      <c r="F84" s="326"/>
      <c r="G84" s="326"/>
      <c r="H84" s="326"/>
      <c r="I84" s="326"/>
      <c r="J84" s="327"/>
      <c r="L84" s="82"/>
      <c r="N84" s="82"/>
      <c r="O84" s="47"/>
    </row>
    <row r="85" spans="2:15" s="5" customFormat="1" ht="15.6">
      <c r="B85" s="156"/>
      <c r="C85" s="157"/>
      <c r="D85" s="159"/>
      <c r="E85" s="159"/>
      <c r="F85" s="284"/>
      <c r="G85" s="86"/>
      <c r="H85" s="108"/>
      <c r="I85" s="129"/>
      <c r="J85" s="173"/>
      <c r="L85" s="82"/>
      <c r="N85" s="254"/>
      <c r="O85" s="47"/>
    </row>
    <row r="86" spans="2:15" s="5" customFormat="1" ht="15.6">
      <c r="B86" s="328" t="s">
        <v>309</v>
      </c>
      <c r="C86" s="326"/>
      <c r="D86" s="326"/>
      <c r="E86" s="326"/>
      <c r="F86" s="326"/>
      <c r="G86" s="326"/>
      <c r="H86" s="326"/>
      <c r="I86" s="326"/>
      <c r="J86" s="327"/>
      <c r="L86" s="82"/>
      <c r="N86" s="82"/>
      <c r="O86" s="47"/>
    </row>
    <row r="87" spans="2:15" s="5" customFormat="1" ht="46.9">
      <c r="B87" s="201" t="s">
        <v>310</v>
      </c>
      <c r="C87" s="179"/>
      <c r="D87" s="179"/>
      <c r="E87" s="179"/>
      <c r="F87" s="179"/>
      <c r="G87" s="180"/>
      <c r="H87" s="181"/>
      <c r="I87" s="182"/>
      <c r="J87" s="183"/>
      <c r="L87" s="82"/>
      <c r="N87" s="82"/>
    </row>
    <row r="88" spans="2:15" s="5" customFormat="1" ht="15.6">
      <c r="B88" s="167" t="s">
        <v>428</v>
      </c>
      <c r="C88" s="84" t="s">
        <v>429</v>
      </c>
      <c r="D88" s="175">
        <v>1018</v>
      </c>
      <c r="E88" s="90">
        <v>0.22</v>
      </c>
      <c r="F88" s="284">
        <f>ROUND(D88/$F$11,0)</f>
        <v>137</v>
      </c>
      <c r="G88" s="86">
        <f>ROUND(D88/$G$11,0)</f>
        <v>118</v>
      </c>
      <c r="H88" s="108">
        <f>ROUND(D88/$H$11,0)</f>
        <v>170</v>
      </c>
      <c r="I88" s="129">
        <f>ROUND(D88/$I$11,0)</f>
        <v>132</v>
      </c>
      <c r="J88" s="173">
        <f>ROUND(D88/$J$11,0)</f>
        <v>185</v>
      </c>
      <c r="L88" s="82" t="s">
        <v>75</v>
      </c>
      <c r="N88" s="254">
        <f>LEN(B88)</f>
        <v>75</v>
      </c>
    </row>
    <row r="89" spans="2:15" s="5" customFormat="1" ht="15.6">
      <c r="B89" s="167" t="s">
        <v>430</v>
      </c>
      <c r="C89" s="84" t="s">
        <v>431</v>
      </c>
      <c r="D89" s="175">
        <v>1278</v>
      </c>
      <c r="E89" s="90">
        <v>0.22</v>
      </c>
      <c r="F89" s="284">
        <f>ROUND(D89/$F$11,0)</f>
        <v>172</v>
      </c>
      <c r="G89" s="86">
        <f>ROUND(D89/$G$11,0)</f>
        <v>149</v>
      </c>
      <c r="H89" s="108">
        <f>ROUND(D89/$H$11,0)</f>
        <v>213</v>
      </c>
      <c r="I89" s="129">
        <f>ROUND(D89/$I$11,0)</f>
        <v>166</v>
      </c>
      <c r="J89" s="173">
        <f>ROUND(D89/$J$11,0)</f>
        <v>232</v>
      </c>
      <c r="L89" s="82" t="s">
        <v>75</v>
      </c>
      <c r="N89" s="254">
        <f>LEN(B89)</f>
        <v>85</v>
      </c>
    </row>
    <row r="90" spans="2:15" s="5" customFormat="1" ht="15.6">
      <c r="B90" s="328" t="s">
        <v>432</v>
      </c>
      <c r="C90" s="326"/>
      <c r="D90" s="326"/>
      <c r="E90" s="326"/>
      <c r="F90" s="326"/>
      <c r="G90" s="326"/>
      <c r="H90" s="326"/>
      <c r="I90" s="326"/>
      <c r="J90" s="327"/>
      <c r="L90" s="82"/>
      <c r="N90" s="82"/>
      <c r="O90" s="47"/>
    </row>
    <row r="91" spans="2:15" s="5" customFormat="1" ht="15.6">
      <c r="B91" s="167"/>
      <c r="C91" s="165"/>
      <c r="D91" s="165"/>
      <c r="E91" s="145"/>
      <c r="F91" s="284"/>
      <c r="G91" s="86"/>
      <c r="H91" s="108"/>
      <c r="I91" s="129"/>
      <c r="J91" s="173"/>
      <c r="L91" s="82"/>
      <c r="N91" s="254"/>
    </row>
    <row r="92" spans="2:15" s="5" customFormat="1" ht="15.6"/>
    <row r="93" spans="2:15" s="5" customFormat="1" ht="15.6">
      <c r="B93" s="124" t="s">
        <v>333</v>
      </c>
      <c r="C93" s="125"/>
      <c r="D93" s="49"/>
      <c r="E93" s="17"/>
      <c r="F93" s="51"/>
      <c r="G93" s="63"/>
      <c r="H93" s="63"/>
      <c r="I93" s="69"/>
      <c r="J93" s="69"/>
    </row>
    <row r="94" spans="2:15" s="5" customFormat="1" ht="15.6">
      <c r="B94" s="124" t="s">
        <v>334</v>
      </c>
      <c r="C94" s="125"/>
      <c r="D94" s="49"/>
      <c r="E94" s="17"/>
      <c r="F94" s="51"/>
      <c r="G94" s="63"/>
      <c r="H94" s="63"/>
      <c r="I94" s="69"/>
      <c r="J94" s="69"/>
    </row>
    <row r="95" spans="2:15" s="5" customFormat="1" ht="15.6">
      <c r="B95" s="124" t="s">
        <v>433</v>
      </c>
      <c r="C95" s="125"/>
      <c r="D95" s="49"/>
      <c r="E95" s="17"/>
      <c r="F95" s="51"/>
      <c r="G95" s="63"/>
      <c r="H95" s="63"/>
      <c r="I95" s="69"/>
      <c r="J95" s="69"/>
    </row>
    <row r="96" spans="2:15" s="5" customFormat="1" ht="15.6">
      <c r="B96" s="124" t="s">
        <v>336</v>
      </c>
      <c r="C96" s="125"/>
      <c r="D96" s="49"/>
      <c r="E96" s="17"/>
      <c r="F96" s="51"/>
      <c r="G96" s="63"/>
      <c r="H96" s="63"/>
      <c r="I96" s="69"/>
      <c r="J96" s="69"/>
    </row>
    <row r="97" spans="2:10" s="5" customFormat="1" ht="37.5" customHeight="1">
      <c r="B97" s="8"/>
      <c r="C97" s="17"/>
      <c r="D97" s="49"/>
      <c r="E97" s="17"/>
      <c r="F97" s="51"/>
      <c r="G97" s="63"/>
      <c r="H97" s="63"/>
      <c r="I97" s="69"/>
      <c r="J97" s="69"/>
    </row>
    <row r="98" spans="2:10" s="5" customFormat="1" ht="37.5" customHeight="1">
      <c r="B98" s="8"/>
      <c r="C98" s="17"/>
      <c r="D98" s="49"/>
      <c r="E98" s="17"/>
      <c r="F98" s="51"/>
      <c r="G98" s="63"/>
      <c r="H98" s="63"/>
      <c r="I98" s="69"/>
      <c r="J98" s="69"/>
    </row>
    <row r="99" spans="2:10" s="5" customFormat="1" ht="37.5" customHeight="1">
      <c r="B99" s="8"/>
      <c r="C99" s="17"/>
      <c r="D99" s="49"/>
      <c r="E99" s="17"/>
      <c r="F99" s="51"/>
      <c r="G99" s="63"/>
      <c r="H99" s="63"/>
      <c r="I99" s="69"/>
      <c r="J99" s="69"/>
    </row>
    <row r="100" spans="2:10" s="5" customFormat="1" ht="37.5" customHeight="1">
      <c r="B100" s="8"/>
      <c r="C100" s="17"/>
      <c r="D100" s="49"/>
      <c r="E100" s="17"/>
      <c r="F100" s="51"/>
      <c r="G100" s="63"/>
      <c r="H100" s="63"/>
      <c r="I100" s="69"/>
      <c r="J100" s="69"/>
    </row>
    <row r="101" spans="2:10" s="5" customFormat="1" ht="37.5" customHeight="1">
      <c r="B101" s="8"/>
      <c r="C101" s="17"/>
      <c r="D101" s="49"/>
      <c r="E101" s="17"/>
      <c r="F101" s="51"/>
      <c r="G101" s="63"/>
      <c r="H101" s="63"/>
      <c r="I101" s="69"/>
      <c r="J101" s="69"/>
    </row>
    <row r="102" spans="2:10" s="5" customFormat="1" ht="37.5" customHeight="1">
      <c r="B102" s="8"/>
      <c r="C102" s="17"/>
      <c r="D102" s="49"/>
      <c r="E102" s="17"/>
      <c r="F102" s="51"/>
      <c r="G102" s="63"/>
      <c r="H102" s="63"/>
      <c r="I102" s="69"/>
      <c r="J102" s="69"/>
    </row>
    <row r="103" spans="2:10" s="5" customFormat="1" ht="37.5" customHeight="1">
      <c r="B103" s="8"/>
      <c r="C103" s="17"/>
      <c r="D103" s="49"/>
      <c r="E103" s="17"/>
      <c r="F103" s="51"/>
      <c r="G103" s="63"/>
      <c r="H103" s="63"/>
      <c r="I103" s="69"/>
      <c r="J103" s="69"/>
    </row>
    <row r="104" spans="2:10" s="5" customFormat="1" ht="37.5" customHeight="1">
      <c r="B104" s="8"/>
      <c r="C104" s="17"/>
      <c r="D104" s="49"/>
      <c r="E104" s="17"/>
      <c r="F104" s="51"/>
      <c r="H104" s="17"/>
      <c r="I104" s="20"/>
      <c r="J104" s="20"/>
    </row>
    <row r="105" spans="2:10" s="5" customFormat="1" ht="37.5" customHeight="1">
      <c r="B105" s="8"/>
      <c r="C105" s="17"/>
      <c r="D105" s="49"/>
      <c r="E105" s="17"/>
      <c r="F105" s="51"/>
      <c r="H105" s="17"/>
      <c r="I105" s="20"/>
      <c r="J105" s="20"/>
    </row>
    <row r="106" spans="2:10" s="5" customFormat="1" ht="37.5" customHeight="1">
      <c r="B106" s="8"/>
      <c r="C106" s="17"/>
      <c r="D106" s="49"/>
      <c r="E106" s="17"/>
      <c r="F106" s="51"/>
      <c r="H106" s="17"/>
      <c r="I106" s="20"/>
      <c r="J106" s="20"/>
    </row>
    <row r="107" spans="2:10" s="5" customFormat="1" ht="37.5" customHeight="1">
      <c r="B107" s="8"/>
      <c r="C107" s="17"/>
      <c r="D107" s="49"/>
      <c r="E107" s="17"/>
      <c r="F107" s="51"/>
      <c r="H107" s="17"/>
      <c r="I107" s="20"/>
      <c r="J107" s="20"/>
    </row>
    <row r="108" spans="2:10" s="5" customFormat="1" ht="37.5" customHeight="1">
      <c r="B108" s="8"/>
      <c r="C108" s="17"/>
      <c r="E108" s="17"/>
      <c r="F108" s="51"/>
      <c r="H108" s="17"/>
      <c r="I108" s="20"/>
      <c r="J108" s="20"/>
    </row>
    <row r="109" spans="2:10" s="5" customFormat="1" ht="37.5" customHeight="1">
      <c r="B109" s="8"/>
      <c r="C109" s="17"/>
      <c r="E109" s="17"/>
      <c r="F109" s="51"/>
      <c r="H109" s="17"/>
      <c r="I109" s="20"/>
      <c r="J109" s="20"/>
    </row>
    <row r="110" spans="2:10" s="5" customFormat="1" ht="37.5" customHeight="1">
      <c r="B110" s="8"/>
      <c r="C110" s="17"/>
      <c r="E110" s="17"/>
      <c r="F110" s="51"/>
      <c r="H110" s="17"/>
      <c r="I110" s="20"/>
      <c r="J110" s="20"/>
    </row>
    <row r="111" spans="2:10" s="5" customFormat="1" ht="37.5" customHeight="1">
      <c r="B111" s="8"/>
      <c r="C111" s="17"/>
      <c r="E111" s="17"/>
      <c r="F111" s="51"/>
      <c r="H111" s="17"/>
      <c r="I111" s="20"/>
      <c r="J111" s="20"/>
    </row>
    <row r="112" spans="2:10" s="5" customFormat="1" ht="37.5" customHeight="1">
      <c r="B112" s="8"/>
      <c r="C112" s="17"/>
      <c r="E112" s="17"/>
      <c r="F112" s="51"/>
      <c r="H112" s="17"/>
      <c r="I112" s="20"/>
      <c r="J112" s="20"/>
    </row>
    <row r="113" spans="2:10" s="5" customFormat="1" ht="37.5" customHeight="1">
      <c r="B113" s="8"/>
      <c r="C113" s="17"/>
      <c r="E113" s="17"/>
      <c r="F113" s="51"/>
      <c r="H113" s="17"/>
      <c r="I113" s="20"/>
      <c r="J113" s="20"/>
    </row>
    <row r="114" spans="2:10" s="5" customFormat="1" ht="37.5" customHeight="1">
      <c r="B114" s="8"/>
      <c r="C114" s="17"/>
      <c r="E114" s="17"/>
      <c r="F114" s="20"/>
      <c r="H114" s="17"/>
      <c r="I114" s="20"/>
      <c r="J114" s="20"/>
    </row>
    <row r="115" spans="2:10" s="5" customFormat="1" ht="37.5" customHeight="1">
      <c r="B115" s="8"/>
      <c r="C115" s="17"/>
      <c r="E115" s="17"/>
      <c r="F115" s="20"/>
      <c r="H115" s="17"/>
      <c r="I115" s="20"/>
      <c r="J115" s="20"/>
    </row>
    <row r="116" spans="2:10" s="5" customFormat="1" ht="37.5" customHeight="1">
      <c r="B116" s="8"/>
      <c r="C116" s="17"/>
      <c r="E116" s="17"/>
      <c r="F116" s="20"/>
      <c r="H116" s="17"/>
      <c r="I116" s="20"/>
      <c r="J116" s="20"/>
    </row>
    <row r="117" spans="2:10" s="5" customFormat="1" ht="37.5" customHeight="1">
      <c r="B117" s="8"/>
      <c r="C117" s="17"/>
      <c r="E117" s="17"/>
      <c r="F117" s="20"/>
      <c r="H117" s="17"/>
      <c r="I117" s="20"/>
      <c r="J117" s="20"/>
    </row>
    <row r="118" spans="2:10" s="5" customFormat="1" ht="37.5" customHeight="1">
      <c r="B118" s="8"/>
      <c r="C118" s="17"/>
      <c r="E118" s="17"/>
      <c r="F118" s="20"/>
      <c r="H118" s="17"/>
      <c r="I118" s="20"/>
      <c r="J118" s="20"/>
    </row>
    <row r="119" spans="2:10" s="5" customFormat="1" ht="37.5" customHeight="1">
      <c r="B119" s="8"/>
      <c r="C119" s="17"/>
      <c r="E119" s="17"/>
      <c r="F119" s="20"/>
      <c r="H119" s="17"/>
      <c r="I119" s="20"/>
      <c r="J119" s="20"/>
    </row>
  </sheetData>
  <mergeCells count="5">
    <mergeCell ref="B14:J14"/>
    <mergeCell ref="B39:J39"/>
    <mergeCell ref="B60:J60"/>
    <mergeCell ref="B76:J76"/>
    <mergeCell ref="B80:J80"/>
  </mergeCells>
  <conditionalFormatting sqref="N15:N18 N67:N68 N70:N71">
    <cfRule type="cellIs" dxfId="15" priority="6" operator="greaterThan">
      <formula>100</formula>
    </cfRule>
  </conditionalFormatting>
  <conditionalFormatting sqref="N21:N25">
    <cfRule type="cellIs" dxfId="14" priority="5" operator="greaterThan">
      <formula>100</formula>
    </cfRule>
  </conditionalFormatting>
  <conditionalFormatting sqref="N29:N32">
    <cfRule type="cellIs" dxfId="13" priority="4" operator="greaterThan">
      <formula>100</formula>
    </cfRule>
  </conditionalFormatting>
  <conditionalFormatting sqref="N36">
    <cfRule type="cellIs" dxfId="12" priority="3" operator="greaterThan">
      <formula>100</formula>
    </cfRule>
  </conditionalFormatting>
  <conditionalFormatting sqref="N41">
    <cfRule type="cellIs" dxfId="11" priority="22" operator="greaterThan">
      <formula>100</formula>
    </cfRule>
  </conditionalFormatting>
  <conditionalFormatting sqref="N43:N45">
    <cfRule type="cellIs" dxfId="10" priority="21" operator="greaterThan">
      <formula>100</formula>
    </cfRule>
  </conditionalFormatting>
  <conditionalFormatting sqref="N47:N50">
    <cfRule type="cellIs" dxfId="9" priority="20" operator="greaterThan">
      <formula>100</formula>
    </cfRule>
  </conditionalFormatting>
  <conditionalFormatting sqref="N52">
    <cfRule type="cellIs" dxfId="8" priority="19" operator="greaterThan">
      <formula>100</formula>
    </cfRule>
  </conditionalFormatting>
  <conditionalFormatting sqref="N55:N58">
    <cfRule type="cellIs" dxfId="7" priority="18" operator="greaterThan">
      <formula>100</formula>
    </cfRule>
  </conditionalFormatting>
  <conditionalFormatting sqref="N61:N62">
    <cfRule type="cellIs" dxfId="6" priority="17" operator="greaterThan">
      <formula>100</formula>
    </cfRule>
  </conditionalFormatting>
  <conditionalFormatting sqref="N64:N65">
    <cfRule type="cellIs" dxfId="5" priority="16" operator="greaterThan">
      <formula>100</formula>
    </cfRule>
  </conditionalFormatting>
  <conditionalFormatting sqref="N73:N74">
    <cfRule type="cellIs" dxfId="4" priority="14" operator="greaterThan">
      <formula>100</formula>
    </cfRule>
  </conditionalFormatting>
  <conditionalFormatting sqref="N77:N79 N81:N83">
    <cfRule type="cellIs" dxfId="3" priority="2" operator="greaterThan">
      <formula>100</formula>
    </cfRule>
  </conditionalFormatting>
  <conditionalFormatting sqref="N85">
    <cfRule type="cellIs" dxfId="2" priority="1" operator="greaterThan">
      <formula>100</formula>
    </cfRule>
  </conditionalFormatting>
  <conditionalFormatting sqref="N88:N89">
    <cfRule type="cellIs" dxfId="1" priority="11" operator="greaterThan">
      <formula>100</formula>
    </cfRule>
  </conditionalFormatting>
  <conditionalFormatting sqref="N91">
    <cfRule type="cellIs" dxfId="0" priority="10" operator="greaterThan">
      <formula>100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6A84-4F49-0543-84F1-5AE3CEA488F4}">
  <dimension ref="A1:Y75"/>
  <sheetViews>
    <sheetView topLeftCell="A23" zoomScale="80" zoomScaleNormal="80" workbookViewId="0">
      <selection activeCell="C70" sqref="C70"/>
    </sheetView>
  </sheetViews>
  <sheetFormatPr defaultColWidth="11" defaultRowHeight="15.6"/>
  <cols>
    <col min="1" max="1" width="10.625" customWidth="1"/>
    <col min="2" max="2" width="88.75" style="9" customWidth="1"/>
    <col min="3" max="3" width="17.5" style="4" customWidth="1"/>
    <col min="4" max="4" width="10.75" bestFit="1" customWidth="1"/>
    <col min="5" max="5" width="10.75" style="26" bestFit="1" customWidth="1"/>
    <col min="6" max="6" width="8.125" style="22" bestFit="1" customWidth="1"/>
    <col min="7" max="7" width="7.5" style="35" bestFit="1" customWidth="1"/>
    <col min="8" max="8" width="11.25" style="15" bestFit="1" customWidth="1"/>
    <col min="9" max="9" width="10.25" bestFit="1" customWidth="1"/>
    <col min="10" max="10" width="12.5" bestFit="1" customWidth="1"/>
    <col min="11" max="11" width="4.25" style="38" customWidth="1"/>
    <col min="12" max="12" width="31.625" style="9" customWidth="1"/>
    <col min="13" max="13" width="3.5" customWidth="1"/>
    <col min="14" max="22" width="11.625" customWidth="1"/>
  </cols>
  <sheetData>
    <row r="1" spans="1:22" ht="21">
      <c r="B1" s="293" t="s">
        <v>41</v>
      </c>
      <c r="C1" s="277"/>
      <c r="E1"/>
      <c r="F1" s="18"/>
      <c r="G1" s="32"/>
    </row>
    <row r="2" spans="1:22" ht="21">
      <c r="B2" s="202" t="s">
        <v>42</v>
      </c>
      <c r="C2" s="277"/>
      <c r="E2"/>
      <c r="F2" s="18"/>
      <c r="G2" s="33"/>
      <c r="K2" s="39"/>
    </row>
    <row r="3" spans="1:22" ht="21">
      <c r="B3" s="294" t="s">
        <v>434</v>
      </c>
      <c r="C3" s="277"/>
      <c r="E3"/>
      <c r="F3" s="18"/>
      <c r="G3" s="34"/>
    </row>
    <row r="4" spans="1:22" ht="21">
      <c r="B4" s="311" t="s">
        <v>435</v>
      </c>
      <c r="C4"/>
      <c r="E4"/>
      <c r="F4" s="18"/>
      <c r="H4"/>
    </row>
    <row r="5" spans="1:22" ht="21">
      <c r="B5" s="312" t="s">
        <v>436</v>
      </c>
      <c r="C5"/>
      <c r="D5" s="11"/>
      <c r="E5" s="24"/>
      <c r="F5" s="18"/>
      <c r="H5" s="14"/>
    </row>
    <row r="6" spans="1:22" ht="21">
      <c r="C6"/>
      <c r="D6" s="11"/>
      <c r="E6" s="24"/>
      <c r="F6" s="172" t="s">
        <v>3</v>
      </c>
      <c r="G6" s="172" t="s">
        <v>4</v>
      </c>
      <c r="H6" s="172" t="s">
        <v>437</v>
      </c>
      <c r="I6" s="172" t="s">
        <v>6</v>
      </c>
      <c r="J6" s="172" t="s">
        <v>7</v>
      </c>
      <c r="K6" s="99"/>
    </row>
    <row r="7" spans="1:22" ht="21">
      <c r="B7" s="7"/>
      <c r="C7" s="133"/>
      <c r="D7" s="11"/>
      <c r="E7" s="24"/>
      <c r="F7" s="308">
        <f>'Version Control'!$D$4</f>
        <v>7.43</v>
      </c>
      <c r="G7" s="308">
        <f>'Version Control'!$E$4</f>
        <v>8.6</v>
      </c>
      <c r="H7" s="308">
        <f>'Version Control'!$F$4</f>
        <v>6</v>
      </c>
      <c r="I7" s="308">
        <f>'Version Control'!$G$4</f>
        <v>7.7</v>
      </c>
      <c r="J7" s="308">
        <f>'Version Control'!$H$4</f>
        <v>5.5</v>
      </c>
      <c r="K7" s="40"/>
    </row>
    <row r="8" spans="1:22" ht="42">
      <c r="B8" s="265" t="s">
        <v>45</v>
      </c>
      <c r="C8" s="266" t="s">
        <v>168</v>
      </c>
      <c r="D8" s="265" t="s">
        <v>47</v>
      </c>
      <c r="E8" s="266" t="s">
        <v>48</v>
      </c>
      <c r="F8" s="213" t="s">
        <v>49</v>
      </c>
      <c r="G8" s="265" t="s">
        <v>50</v>
      </c>
      <c r="H8" s="266" t="s">
        <v>438</v>
      </c>
      <c r="I8" s="168" t="s">
        <v>52</v>
      </c>
      <c r="J8" s="168" t="s">
        <v>53</v>
      </c>
      <c r="K8" s="117"/>
      <c r="L8" s="262" t="s">
        <v>54</v>
      </c>
      <c r="M8" s="244"/>
      <c r="N8" s="253" t="s">
        <v>55</v>
      </c>
      <c r="P8" s="118"/>
      <c r="Q8" s="118"/>
      <c r="R8" s="119"/>
      <c r="S8" s="118"/>
      <c r="T8" s="118"/>
      <c r="U8" s="118"/>
      <c r="V8" s="118"/>
    </row>
    <row r="9" spans="1:22" ht="21">
      <c r="B9" s="184" t="s">
        <v>439</v>
      </c>
      <c r="C9" s="235"/>
      <c r="D9" s="191"/>
      <c r="E9" s="185"/>
      <c r="F9" s="269"/>
      <c r="G9" s="270"/>
      <c r="H9" s="271"/>
      <c r="I9" s="272"/>
      <c r="J9" s="273"/>
      <c r="K9" s="13"/>
      <c r="L9" s="263"/>
      <c r="N9" s="5"/>
      <c r="O9" s="5"/>
      <c r="T9" s="5"/>
      <c r="U9" s="5"/>
      <c r="V9" s="5"/>
    </row>
    <row r="10" spans="1:22" s="5" customFormat="1">
      <c r="A10"/>
      <c r="B10" s="371" t="s">
        <v>440</v>
      </c>
      <c r="C10" s="372"/>
      <c r="D10" s="372"/>
      <c r="E10" s="372"/>
      <c r="F10" s="372"/>
      <c r="G10" s="372"/>
      <c r="H10" s="372"/>
      <c r="I10" s="372"/>
      <c r="J10" s="373"/>
      <c r="L10" s="261"/>
      <c r="M10"/>
      <c r="N10" s="82"/>
      <c r="R10" s="44"/>
    </row>
    <row r="11" spans="1:22" s="5" customFormat="1">
      <c r="A11"/>
      <c r="B11" s="296" t="s">
        <v>441</v>
      </c>
      <c r="C11" s="297"/>
      <c r="D11" s="297"/>
      <c r="E11" s="297"/>
      <c r="F11" s="297"/>
      <c r="G11" s="297"/>
      <c r="H11" s="297"/>
      <c r="I11" s="297"/>
      <c r="J11" s="298"/>
      <c r="L11" s="261"/>
      <c r="M11"/>
      <c r="N11" s="82"/>
      <c r="R11" s="44"/>
    </row>
    <row r="12" spans="1:22">
      <c r="B12" s="171" t="s">
        <v>442</v>
      </c>
      <c r="C12" s="267">
        <v>33078000</v>
      </c>
      <c r="D12" s="177">
        <v>617</v>
      </c>
      <c r="E12" s="85">
        <v>0.35</v>
      </c>
      <c r="F12" s="268">
        <f t="shared" ref="F12:F32" si="0">D12/$F$7</f>
        <v>83.041722745625847</v>
      </c>
      <c r="G12" s="205">
        <f t="shared" ref="G12:G32" si="1">D12/$G$7</f>
        <v>71.744186046511629</v>
      </c>
      <c r="H12" s="130">
        <f t="shared" ref="H12:H32" si="2">D12/$H$7</f>
        <v>102.83333333333333</v>
      </c>
      <c r="I12" s="131">
        <f t="shared" ref="I12:I32" si="3">D12/$I$7</f>
        <v>80.129870129870127</v>
      </c>
      <c r="J12" s="206">
        <f t="shared" ref="J12:J32" si="4">D12/$J$7</f>
        <v>112.18181818181819</v>
      </c>
      <c r="K12" s="13"/>
      <c r="L12" s="276" t="s">
        <v>62</v>
      </c>
      <c r="N12" s="82">
        <f t="shared" ref="N12:N32" si="5">LEN(B12)</f>
        <v>82</v>
      </c>
      <c r="O12" s="5"/>
      <c r="T12" s="5"/>
      <c r="U12" s="5"/>
      <c r="V12" s="5"/>
    </row>
    <row r="13" spans="1:22">
      <c r="B13" s="137" t="s">
        <v>443</v>
      </c>
      <c r="C13" s="134">
        <v>33078001</v>
      </c>
      <c r="D13" s="175">
        <v>617</v>
      </c>
      <c r="E13" s="85">
        <v>0.35</v>
      </c>
      <c r="F13" s="241">
        <f t="shared" si="0"/>
        <v>83.041722745625847</v>
      </c>
      <c r="G13" s="86">
        <f t="shared" si="1"/>
        <v>71.744186046511629</v>
      </c>
      <c r="H13" s="91">
        <f t="shared" si="2"/>
        <v>102.83333333333333</v>
      </c>
      <c r="I13" s="128">
        <f t="shared" si="3"/>
        <v>80.129870129870127</v>
      </c>
      <c r="J13" s="173">
        <f t="shared" si="4"/>
        <v>112.18181818181819</v>
      </c>
      <c r="K13" s="13"/>
      <c r="L13" s="276" t="s">
        <v>62</v>
      </c>
      <c r="M13" s="44"/>
      <c r="N13" s="82">
        <f t="shared" si="5"/>
        <v>74</v>
      </c>
      <c r="O13" s="5"/>
      <c r="T13" s="5"/>
      <c r="U13" s="41"/>
      <c r="V13" s="5"/>
    </row>
    <row r="14" spans="1:22">
      <c r="B14" s="167" t="s">
        <v>444</v>
      </c>
      <c r="C14" s="134">
        <v>33078002</v>
      </c>
      <c r="D14" s="175">
        <v>617</v>
      </c>
      <c r="E14" s="90">
        <v>0.35</v>
      </c>
      <c r="F14" s="241">
        <f t="shared" si="0"/>
        <v>83.041722745625847</v>
      </c>
      <c r="G14" s="86">
        <f t="shared" si="1"/>
        <v>71.744186046511629</v>
      </c>
      <c r="H14" s="127">
        <f t="shared" si="2"/>
        <v>102.83333333333333</v>
      </c>
      <c r="I14" s="128">
        <f t="shared" si="3"/>
        <v>80.129870129870127</v>
      </c>
      <c r="J14" s="173">
        <f t="shared" si="4"/>
        <v>112.18181818181819</v>
      </c>
      <c r="K14" s="13"/>
      <c r="L14" s="276" t="s">
        <v>62</v>
      </c>
      <c r="M14" s="44"/>
      <c r="N14" s="82">
        <f t="shared" si="5"/>
        <v>70</v>
      </c>
      <c r="O14" s="5"/>
      <c r="P14" s="5"/>
      <c r="Q14" s="5"/>
      <c r="R14" s="5"/>
      <c r="S14" s="5"/>
      <c r="T14" s="5"/>
      <c r="U14" s="5"/>
      <c r="V14" s="5"/>
    </row>
    <row r="15" spans="1:22" s="5" customFormat="1">
      <c r="A15"/>
      <c r="B15" s="296" t="s">
        <v>445</v>
      </c>
      <c r="C15" s="297"/>
      <c r="D15" s="297"/>
      <c r="E15" s="297"/>
      <c r="F15" s="297"/>
      <c r="G15" s="297"/>
      <c r="H15" s="297"/>
      <c r="I15" s="297"/>
      <c r="J15" s="298"/>
      <c r="L15" s="261"/>
      <c r="M15"/>
      <c r="N15" s="82"/>
      <c r="R15" s="44"/>
    </row>
    <row r="16" spans="1:22">
      <c r="B16" s="137" t="s">
        <v>446</v>
      </c>
      <c r="C16" s="134">
        <v>33078003</v>
      </c>
      <c r="D16" s="175">
        <v>403</v>
      </c>
      <c r="E16" s="85">
        <v>0.35</v>
      </c>
      <c r="F16" s="241">
        <f t="shared" si="0"/>
        <v>54.239569313593542</v>
      </c>
      <c r="G16" s="86">
        <f t="shared" si="1"/>
        <v>46.860465116279073</v>
      </c>
      <c r="H16" s="91">
        <f t="shared" si="2"/>
        <v>67.166666666666671</v>
      </c>
      <c r="I16" s="128">
        <f t="shared" si="3"/>
        <v>52.337662337662337</v>
      </c>
      <c r="J16" s="173">
        <f t="shared" si="4"/>
        <v>73.272727272727266</v>
      </c>
      <c r="K16" s="13"/>
      <c r="L16" s="276" t="s">
        <v>62</v>
      </c>
      <c r="M16" s="5"/>
      <c r="N16" s="82">
        <f t="shared" si="5"/>
        <v>58</v>
      </c>
      <c r="O16" s="5"/>
      <c r="P16" s="5"/>
      <c r="Q16" s="5"/>
      <c r="R16" s="5"/>
      <c r="S16" s="5"/>
      <c r="T16" s="5"/>
      <c r="U16" s="5"/>
      <c r="V16" s="5"/>
    </row>
    <row r="17" spans="1:25">
      <c r="B17" s="137" t="s">
        <v>447</v>
      </c>
      <c r="C17" s="134">
        <v>33078015</v>
      </c>
      <c r="D17" s="175">
        <v>193</v>
      </c>
      <c r="E17" s="85">
        <v>0.35</v>
      </c>
      <c r="F17" s="241">
        <f t="shared" si="0"/>
        <v>25.97577388963661</v>
      </c>
      <c r="G17" s="86">
        <f t="shared" si="1"/>
        <v>22.441860465116282</v>
      </c>
      <c r="H17" s="91">
        <f t="shared" si="2"/>
        <v>32.166666666666664</v>
      </c>
      <c r="I17" s="128">
        <f t="shared" si="3"/>
        <v>25.064935064935064</v>
      </c>
      <c r="J17" s="173">
        <f t="shared" si="4"/>
        <v>35.090909090909093</v>
      </c>
      <c r="K17" s="13"/>
      <c r="L17" s="276" t="s">
        <v>62</v>
      </c>
      <c r="M17" s="5"/>
      <c r="N17" s="82"/>
      <c r="O17" s="5"/>
      <c r="P17" s="5"/>
      <c r="Q17" s="5"/>
      <c r="R17" s="5"/>
      <c r="S17" s="5"/>
      <c r="T17" s="5"/>
      <c r="U17" s="5"/>
      <c r="V17" s="5"/>
    </row>
    <row r="18" spans="1:25">
      <c r="B18" s="137" t="s">
        <v>448</v>
      </c>
      <c r="C18" s="134">
        <v>33078014</v>
      </c>
      <c r="D18" s="175">
        <v>193</v>
      </c>
      <c r="E18" s="85">
        <v>0.35</v>
      </c>
      <c r="F18" s="241">
        <f t="shared" ref="F18" si="6">D18/$F$7</f>
        <v>25.97577388963661</v>
      </c>
      <c r="G18" s="86">
        <f t="shared" ref="G18" si="7">D18/$G$7</f>
        <v>22.441860465116282</v>
      </c>
      <c r="H18" s="91">
        <f t="shared" ref="H18" si="8">D18/$H$7</f>
        <v>32.166666666666664</v>
      </c>
      <c r="I18" s="128">
        <f t="shared" ref="I18" si="9">D18/$I$7</f>
        <v>25.064935064935064</v>
      </c>
      <c r="J18" s="173">
        <f t="shared" ref="J18" si="10">D18/$J$7</f>
        <v>35.090909090909093</v>
      </c>
      <c r="K18" s="13"/>
      <c r="L18" s="176" t="s">
        <v>75</v>
      </c>
      <c r="M18" s="5"/>
      <c r="N18" s="82">
        <f t="shared" ref="N18" si="11">LEN(B18)</f>
        <v>58</v>
      </c>
      <c r="O18" s="5"/>
      <c r="P18" s="5"/>
      <c r="Q18" s="5"/>
      <c r="R18" s="5"/>
      <c r="S18" s="5"/>
      <c r="T18" s="5"/>
      <c r="U18" s="5"/>
      <c r="V18" s="5"/>
    </row>
    <row r="19" spans="1:25">
      <c r="B19" s="137" t="s">
        <v>449</v>
      </c>
      <c r="C19" s="278">
        <v>33078012</v>
      </c>
      <c r="D19" s="175">
        <v>193</v>
      </c>
      <c r="E19" s="85">
        <v>0.35</v>
      </c>
      <c r="F19" s="241">
        <f t="shared" si="0"/>
        <v>25.97577388963661</v>
      </c>
      <c r="G19" s="86">
        <f t="shared" si="1"/>
        <v>22.441860465116282</v>
      </c>
      <c r="H19" s="91">
        <f t="shared" si="2"/>
        <v>32.166666666666664</v>
      </c>
      <c r="I19" s="128">
        <f t="shared" si="3"/>
        <v>25.064935064935064</v>
      </c>
      <c r="J19" s="173">
        <f t="shared" si="4"/>
        <v>35.090909090909093</v>
      </c>
      <c r="K19" s="13"/>
      <c r="L19" s="176" t="s">
        <v>75</v>
      </c>
      <c r="M19" s="5"/>
      <c r="N19" s="82">
        <f t="shared" si="5"/>
        <v>58</v>
      </c>
      <c r="O19" s="5"/>
      <c r="P19" s="5"/>
      <c r="Q19" s="5"/>
      <c r="R19" s="5"/>
      <c r="S19" s="5"/>
      <c r="T19" s="5"/>
      <c r="U19" s="5"/>
      <c r="V19" s="5"/>
    </row>
    <row r="20" spans="1:25" s="5" customFormat="1">
      <c r="A20"/>
      <c r="B20" s="296" t="s">
        <v>450</v>
      </c>
      <c r="C20" s="297"/>
      <c r="D20" s="297"/>
      <c r="E20" s="297"/>
      <c r="F20" s="297"/>
      <c r="G20" s="297"/>
      <c r="H20" s="297"/>
      <c r="I20" s="297"/>
      <c r="J20" s="298"/>
      <c r="L20" s="261"/>
      <c r="M20"/>
      <c r="N20" s="82"/>
      <c r="R20" s="44"/>
    </row>
    <row r="21" spans="1:25">
      <c r="B21" s="137" t="s">
        <v>451</v>
      </c>
      <c r="C21" s="134">
        <v>33078004</v>
      </c>
      <c r="D21" s="175">
        <v>1174</v>
      </c>
      <c r="E21" s="85">
        <v>0.35</v>
      </c>
      <c r="F21" s="241">
        <f t="shared" si="0"/>
        <v>158.00807537012113</v>
      </c>
      <c r="G21" s="86">
        <f t="shared" si="1"/>
        <v>136.51162790697674</v>
      </c>
      <c r="H21" s="91">
        <f t="shared" si="2"/>
        <v>195.66666666666666</v>
      </c>
      <c r="I21" s="128">
        <f t="shared" si="3"/>
        <v>152.46753246753246</v>
      </c>
      <c r="J21" s="173">
        <f t="shared" si="4"/>
        <v>213.45454545454547</v>
      </c>
      <c r="K21" s="13"/>
      <c r="L21" s="276" t="s">
        <v>62</v>
      </c>
      <c r="M21" s="42"/>
      <c r="N21" s="82">
        <f t="shared" si="5"/>
        <v>94</v>
      </c>
      <c r="O21" s="5"/>
      <c r="P21" s="5"/>
      <c r="Q21" s="43"/>
      <c r="R21" s="42"/>
      <c r="S21" s="43"/>
      <c r="T21" s="5"/>
      <c r="U21" s="5"/>
      <c r="V21" s="42"/>
    </row>
    <row r="22" spans="1:25" ht="31.15">
      <c r="B22" s="137" t="s">
        <v>452</v>
      </c>
      <c r="C22" s="134">
        <v>33078005</v>
      </c>
      <c r="D22" s="175">
        <v>1174</v>
      </c>
      <c r="E22" s="85">
        <v>0.35</v>
      </c>
      <c r="F22" s="241">
        <f t="shared" si="0"/>
        <v>158.00807537012113</v>
      </c>
      <c r="G22" s="86">
        <f t="shared" si="1"/>
        <v>136.51162790697674</v>
      </c>
      <c r="H22" s="91">
        <f t="shared" si="2"/>
        <v>195.66666666666666</v>
      </c>
      <c r="I22" s="128">
        <f t="shared" si="3"/>
        <v>152.46753246753246</v>
      </c>
      <c r="J22" s="173">
        <f t="shared" si="4"/>
        <v>213.45454545454547</v>
      </c>
      <c r="K22" s="13"/>
      <c r="L22" s="276" t="s">
        <v>62</v>
      </c>
      <c r="M22" s="42"/>
      <c r="N22" s="82">
        <f t="shared" si="5"/>
        <v>99</v>
      </c>
      <c r="O22" s="5"/>
      <c r="P22" s="5"/>
      <c r="Q22" s="5"/>
      <c r="R22" s="42"/>
      <c r="S22" s="5"/>
      <c r="T22" s="5"/>
      <c r="U22" s="5"/>
      <c r="V22" s="42"/>
    </row>
    <row r="23" spans="1:25" s="5" customFormat="1">
      <c r="A23"/>
      <c r="B23" s="296" t="s">
        <v>453</v>
      </c>
      <c r="C23" s="297"/>
      <c r="D23" s="297"/>
      <c r="E23" s="297"/>
      <c r="F23" s="297"/>
      <c r="G23" s="297"/>
      <c r="H23" s="297"/>
      <c r="I23" s="297"/>
      <c r="J23" s="298"/>
      <c r="L23" s="261"/>
      <c r="M23"/>
      <c r="N23" s="82"/>
      <c r="R23" s="44"/>
    </row>
    <row r="24" spans="1:25">
      <c r="B24" s="137" t="s">
        <v>454</v>
      </c>
      <c r="C24" s="134">
        <v>33078013</v>
      </c>
      <c r="D24" s="175">
        <v>203</v>
      </c>
      <c r="E24" s="85">
        <v>0.35</v>
      </c>
      <c r="F24" s="241">
        <f>D24/$F$7</f>
        <v>27.321668909825036</v>
      </c>
      <c r="G24" s="86">
        <f>D24/$G$7</f>
        <v>23.604651162790699</v>
      </c>
      <c r="H24" s="91">
        <f>D24/$H$7</f>
        <v>33.833333333333336</v>
      </c>
      <c r="I24" s="128">
        <f>D24/$I$7</f>
        <v>26.363636363636363</v>
      </c>
      <c r="J24" s="173">
        <f>D24/$J$7</f>
        <v>36.909090909090907</v>
      </c>
      <c r="K24" s="13"/>
      <c r="L24" s="176" t="s">
        <v>75</v>
      </c>
      <c r="M24" s="42"/>
      <c r="N24" s="82">
        <f>LEN(B24)</f>
        <v>78</v>
      </c>
      <c r="O24" s="5"/>
      <c r="P24" s="5"/>
      <c r="Q24" s="5"/>
      <c r="R24" s="42"/>
      <c r="S24" s="5"/>
      <c r="T24" s="5"/>
      <c r="U24" s="5"/>
      <c r="V24" s="42"/>
    </row>
    <row r="25" spans="1:25" s="5" customFormat="1">
      <c r="A25"/>
      <c r="B25" s="296" t="s">
        <v>280</v>
      </c>
      <c r="C25" s="297"/>
      <c r="D25" s="297"/>
      <c r="E25" s="297"/>
      <c r="F25" s="297"/>
      <c r="G25" s="297"/>
      <c r="H25" s="297"/>
      <c r="I25" s="297"/>
      <c r="J25" s="298"/>
      <c r="L25" s="261"/>
      <c r="M25"/>
      <c r="N25" s="82"/>
      <c r="R25" s="44"/>
    </row>
    <row r="26" spans="1:25">
      <c r="B26" s="137" t="s">
        <v>455</v>
      </c>
      <c r="C26" s="134">
        <v>33078006</v>
      </c>
      <c r="D26" s="175">
        <v>780</v>
      </c>
      <c r="E26" s="85">
        <v>0.35</v>
      </c>
      <c r="F26" s="241">
        <f t="shared" si="0"/>
        <v>104.97981157469718</v>
      </c>
      <c r="G26" s="86">
        <f t="shared" si="1"/>
        <v>90.697674418604649</v>
      </c>
      <c r="H26" s="91">
        <f t="shared" si="2"/>
        <v>130</v>
      </c>
      <c r="I26" s="128">
        <f t="shared" si="3"/>
        <v>101.2987012987013</v>
      </c>
      <c r="J26" s="173">
        <f t="shared" si="4"/>
        <v>141.81818181818181</v>
      </c>
      <c r="K26" s="13"/>
      <c r="L26" s="276" t="s">
        <v>62</v>
      </c>
      <c r="M26" s="41"/>
      <c r="N26" s="82">
        <f t="shared" si="5"/>
        <v>60</v>
      </c>
      <c r="O26" s="5"/>
      <c r="P26" s="41"/>
      <c r="Q26" s="41"/>
      <c r="R26" s="5"/>
      <c r="S26" s="41"/>
      <c r="T26" s="41"/>
      <c r="U26" s="41"/>
      <c r="V26" s="41"/>
      <c r="Y26" s="5"/>
    </row>
    <row r="27" spans="1:25">
      <c r="B27" s="137" t="s">
        <v>456</v>
      </c>
      <c r="C27" s="134">
        <v>33078007</v>
      </c>
      <c r="D27" s="175">
        <v>780</v>
      </c>
      <c r="E27" s="85">
        <v>0.35</v>
      </c>
      <c r="F27" s="241">
        <f t="shared" si="0"/>
        <v>104.97981157469718</v>
      </c>
      <c r="G27" s="86">
        <f t="shared" si="1"/>
        <v>90.697674418604649</v>
      </c>
      <c r="H27" s="91">
        <f t="shared" si="2"/>
        <v>130</v>
      </c>
      <c r="I27" s="128">
        <f t="shared" si="3"/>
        <v>101.2987012987013</v>
      </c>
      <c r="J27" s="173">
        <f t="shared" si="4"/>
        <v>141.81818181818181</v>
      </c>
      <c r="K27" s="13"/>
      <c r="L27" s="276" t="s">
        <v>62</v>
      </c>
      <c r="M27" s="5"/>
      <c r="N27" s="82">
        <f t="shared" si="5"/>
        <v>61</v>
      </c>
      <c r="O27" s="5"/>
      <c r="P27" s="5"/>
      <c r="Q27" s="5"/>
      <c r="R27" s="5"/>
      <c r="S27" s="5"/>
      <c r="T27" s="5"/>
      <c r="U27" s="5"/>
      <c r="V27" s="5"/>
    </row>
    <row r="28" spans="1:25" s="5" customFormat="1">
      <c r="A28"/>
      <c r="B28" s="296" t="s">
        <v>283</v>
      </c>
      <c r="C28" s="297"/>
      <c r="D28" s="297"/>
      <c r="E28" s="297"/>
      <c r="F28" s="297"/>
      <c r="G28" s="297"/>
      <c r="H28" s="297"/>
      <c r="I28" s="297"/>
      <c r="J28" s="298"/>
      <c r="L28" s="261"/>
      <c r="M28"/>
      <c r="N28" s="82"/>
      <c r="R28" s="44"/>
    </row>
    <row r="29" spans="1:25">
      <c r="B29" s="137" t="s">
        <v>457</v>
      </c>
      <c r="C29" s="134">
        <v>33078008</v>
      </c>
      <c r="D29" s="175">
        <v>594</v>
      </c>
      <c r="E29" s="90">
        <v>0.35</v>
      </c>
      <c r="F29" s="241">
        <f t="shared" si="0"/>
        <v>79.946164199192467</v>
      </c>
      <c r="G29" s="86">
        <f t="shared" si="1"/>
        <v>69.069767441860463</v>
      </c>
      <c r="H29" s="127">
        <f t="shared" si="2"/>
        <v>99</v>
      </c>
      <c r="I29" s="128">
        <f t="shared" si="3"/>
        <v>77.142857142857139</v>
      </c>
      <c r="J29" s="173">
        <f t="shared" si="4"/>
        <v>108</v>
      </c>
      <c r="K29" s="13"/>
      <c r="L29" s="276" t="s">
        <v>62</v>
      </c>
      <c r="M29" s="5"/>
      <c r="N29" s="82">
        <f t="shared" si="5"/>
        <v>51</v>
      </c>
      <c r="O29" s="5"/>
      <c r="P29" s="5"/>
      <c r="Q29" s="5"/>
      <c r="R29" s="41"/>
      <c r="S29" s="5"/>
      <c r="T29" s="5"/>
      <c r="U29" s="5"/>
      <c r="V29" s="5"/>
    </row>
    <row r="30" spans="1:25">
      <c r="B30" s="137" t="s">
        <v>458</v>
      </c>
      <c r="C30" s="134">
        <v>33078009</v>
      </c>
      <c r="D30" s="175">
        <v>594</v>
      </c>
      <c r="E30" s="90">
        <v>0.35</v>
      </c>
      <c r="F30" s="241">
        <f t="shared" si="0"/>
        <v>79.946164199192467</v>
      </c>
      <c r="G30" s="86">
        <f t="shared" si="1"/>
        <v>69.069767441860463</v>
      </c>
      <c r="H30" s="127">
        <f t="shared" si="2"/>
        <v>99</v>
      </c>
      <c r="I30" s="128">
        <f t="shared" si="3"/>
        <v>77.142857142857139</v>
      </c>
      <c r="J30" s="173">
        <f t="shared" si="4"/>
        <v>108</v>
      </c>
      <c r="K30" s="13"/>
      <c r="L30" s="276" t="s">
        <v>62</v>
      </c>
      <c r="M30" s="5"/>
      <c r="N30" s="82">
        <f t="shared" si="5"/>
        <v>50</v>
      </c>
      <c r="O30" s="5"/>
      <c r="P30" s="5"/>
      <c r="Q30" s="5"/>
      <c r="R30" s="5"/>
      <c r="S30" s="5"/>
      <c r="T30" s="5"/>
      <c r="U30" s="5"/>
      <c r="V30" s="5"/>
    </row>
    <row r="31" spans="1:25" s="5" customFormat="1" ht="18">
      <c r="A31"/>
      <c r="B31" s="296" t="s">
        <v>459</v>
      </c>
      <c r="C31" s="297"/>
      <c r="D31" s="297"/>
      <c r="E31" s="297"/>
      <c r="F31" s="297"/>
      <c r="G31" s="297"/>
      <c r="H31" s="297"/>
      <c r="I31" s="297"/>
      <c r="J31" s="298"/>
      <c r="L31" s="261"/>
      <c r="M31"/>
      <c r="N31" s="82"/>
      <c r="R31" s="44"/>
    </row>
    <row r="32" spans="1:25">
      <c r="B32" s="137" t="s">
        <v>460</v>
      </c>
      <c r="C32" s="134">
        <v>33078010</v>
      </c>
      <c r="D32" s="175">
        <v>1731</v>
      </c>
      <c r="E32" s="85">
        <v>0.35</v>
      </c>
      <c r="F32" s="241">
        <f t="shared" si="0"/>
        <v>232.97442799461643</v>
      </c>
      <c r="G32" s="86">
        <f t="shared" si="1"/>
        <v>201.27906976744188</v>
      </c>
      <c r="H32" s="91">
        <f t="shared" si="2"/>
        <v>288.5</v>
      </c>
      <c r="I32" s="128">
        <f t="shared" si="3"/>
        <v>224.80519480519479</v>
      </c>
      <c r="J32" s="173">
        <f t="shared" si="4"/>
        <v>314.72727272727275</v>
      </c>
      <c r="L32" s="276" t="s">
        <v>62</v>
      </c>
      <c r="N32" s="82">
        <f t="shared" si="5"/>
        <v>92</v>
      </c>
      <c r="O32" s="5"/>
    </row>
    <row r="33" spans="1:24">
      <c r="B33" s="8"/>
      <c r="C33" s="5"/>
      <c r="D33" s="49"/>
      <c r="E33" s="16"/>
      <c r="F33" s="73"/>
      <c r="G33" s="81"/>
      <c r="H33" s="112"/>
      <c r="J33" s="4"/>
      <c r="K33" s="13"/>
      <c r="L33" s="8"/>
      <c r="M33" s="5"/>
      <c r="N33" s="5"/>
      <c r="O33" s="5"/>
      <c r="P33" s="5"/>
      <c r="Q33" s="5"/>
      <c r="R33" s="5"/>
      <c r="S33" s="5"/>
      <c r="T33" s="5"/>
      <c r="U33" s="5"/>
      <c r="V33" s="5"/>
    </row>
    <row r="34" spans="1:24" ht="31.15">
      <c r="B34" s="106" t="s">
        <v>461</v>
      </c>
      <c r="C34" s="98"/>
      <c r="D34" s="100"/>
      <c r="E34" s="98"/>
      <c r="F34" s="101"/>
      <c r="G34" s="102"/>
      <c r="H34" s="113"/>
      <c r="J34" s="4"/>
      <c r="K34" s="40"/>
      <c r="X34" s="3"/>
    </row>
    <row r="35" spans="1:24" ht="21">
      <c r="B35" s="184" t="s">
        <v>462</v>
      </c>
      <c r="C35" s="235"/>
      <c r="D35" s="186"/>
      <c r="E35" s="185"/>
      <c r="F35" s="188"/>
      <c r="G35" s="236"/>
      <c r="H35" s="237"/>
      <c r="I35" s="238"/>
      <c r="J35" s="239"/>
      <c r="K35" s="117"/>
      <c r="L35" s="263"/>
      <c r="N35" s="118"/>
      <c r="O35" s="118"/>
      <c r="T35" s="118"/>
      <c r="U35" s="118"/>
      <c r="V35" s="118"/>
    </row>
    <row r="36" spans="1:24" s="5" customFormat="1">
      <c r="A36"/>
      <c r="B36" s="371" t="s">
        <v>463</v>
      </c>
      <c r="C36" s="372"/>
      <c r="D36" s="372"/>
      <c r="E36" s="372"/>
      <c r="F36" s="372"/>
      <c r="G36" s="372"/>
      <c r="H36" s="372"/>
      <c r="I36" s="372"/>
      <c r="J36" s="373"/>
      <c r="L36" s="261"/>
      <c r="M36"/>
      <c r="N36" s="82"/>
      <c r="R36" s="44"/>
    </row>
    <row r="37" spans="1:24" s="5" customFormat="1" ht="63.6" customHeight="1">
      <c r="A37"/>
      <c r="B37" s="371" t="s">
        <v>464</v>
      </c>
      <c r="C37" s="372"/>
      <c r="D37" s="372"/>
      <c r="E37" s="372"/>
      <c r="F37" s="372"/>
      <c r="G37" s="372"/>
      <c r="H37" s="372"/>
      <c r="I37" s="372"/>
      <c r="J37" s="373"/>
      <c r="L37" s="261"/>
      <c r="M37"/>
      <c r="N37" s="82"/>
      <c r="R37" s="44"/>
    </row>
    <row r="38" spans="1:24" s="5" customFormat="1">
      <c r="A38"/>
      <c r="B38" s="296" t="s">
        <v>441</v>
      </c>
      <c r="C38" s="297"/>
      <c r="D38" s="297"/>
      <c r="E38" s="297"/>
      <c r="F38" s="297"/>
      <c r="G38" s="297"/>
      <c r="H38" s="297"/>
      <c r="I38" s="297"/>
      <c r="J38" s="298"/>
      <c r="L38" s="261"/>
      <c r="M38"/>
      <c r="N38" s="82"/>
      <c r="R38" s="44"/>
    </row>
    <row r="39" spans="1:24">
      <c r="B39" s="171" t="s">
        <v>465</v>
      </c>
      <c r="C39" s="134">
        <v>33078100</v>
      </c>
      <c r="D39" s="175">
        <v>1174</v>
      </c>
      <c r="E39" s="85">
        <v>0.35</v>
      </c>
      <c r="F39" s="178">
        <f t="shared" ref="F39:F49" si="12">D39/$F$7</f>
        <v>158.00807537012113</v>
      </c>
      <c r="G39" s="86">
        <f t="shared" ref="G39:G49" si="13">D39/$G$7</f>
        <v>136.51162790697674</v>
      </c>
      <c r="H39" s="91">
        <f t="shared" ref="H39:H49" si="14">D39/$H$7</f>
        <v>195.66666666666666</v>
      </c>
      <c r="I39" s="129">
        <f t="shared" ref="I39:I49" si="15">D39/$I$7</f>
        <v>152.46753246753246</v>
      </c>
      <c r="J39" s="173">
        <f t="shared" ref="J39:J49" si="16">D39/$J$7</f>
        <v>213.45454545454547</v>
      </c>
      <c r="K39" s="13"/>
      <c r="L39" s="276" t="s">
        <v>62</v>
      </c>
      <c r="N39" s="82">
        <f t="shared" ref="N39:N49" si="17">LEN(B39)</f>
        <v>82</v>
      </c>
      <c r="O39" s="5"/>
      <c r="T39" s="5"/>
      <c r="U39" s="5"/>
      <c r="V39" s="5"/>
    </row>
    <row r="40" spans="1:24">
      <c r="B40" s="137" t="s">
        <v>466</v>
      </c>
      <c r="C40" s="134">
        <v>33078101</v>
      </c>
      <c r="D40" s="175">
        <v>1174</v>
      </c>
      <c r="E40" s="85">
        <v>0.35</v>
      </c>
      <c r="F40" s="178">
        <f t="shared" si="12"/>
        <v>158.00807537012113</v>
      </c>
      <c r="G40" s="86">
        <f t="shared" si="13"/>
        <v>136.51162790697674</v>
      </c>
      <c r="H40" s="91">
        <f t="shared" si="14"/>
        <v>195.66666666666666</v>
      </c>
      <c r="I40" s="129">
        <f t="shared" si="15"/>
        <v>152.46753246753246</v>
      </c>
      <c r="J40" s="173">
        <f t="shared" si="16"/>
        <v>213.45454545454547</v>
      </c>
      <c r="K40" s="13"/>
      <c r="L40" s="276" t="s">
        <v>62</v>
      </c>
      <c r="M40" s="44"/>
      <c r="N40" s="82">
        <f t="shared" si="17"/>
        <v>74</v>
      </c>
      <c r="O40" s="5"/>
      <c r="T40" s="5"/>
      <c r="U40" s="41"/>
      <c r="V40" s="5"/>
    </row>
    <row r="41" spans="1:24">
      <c r="B41" s="167" t="s">
        <v>467</v>
      </c>
      <c r="C41" s="134">
        <v>33078102</v>
      </c>
      <c r="D41" s="175">
        <v>1174</v>
      </c>
      <c r="E41" s="85">
        <v>0.35</v>
      </c>
      <c r="F41" s="178">
        <f t="shared" si="12"/>
        <v>158.00807537012113</v>
      </c>
      <c r="G41" s="86">
        <f t="shared" si="13"/>
        <v>136.51162790697674</v>
      </c>
      <c r="H41" s="91">
        <f t="shared" si="14"/>
        <v>195.66666666666666</v>
      </c>
      <c r="I41" s="129">
        <f t="shared" si="15"/>
        <v>152.46753246753246</v>
      </c>
      <c r="J41" s="173">
        <f t="shared" si="16"/>
        <v>213.45454545454547</v>
      </c>
      <c r="K41" s="13"/>
      <c r="L41" s="276" t="s">
        <v>62</v>
      </c>
      <c r="M41" s="44"/>
      <c r="N41" s="82">
        <f t="shared" si="17"/>
        <v>70</v>
      </c>
      <c r="O41" s="5"/>
      <c r="T41" s="5"/>
      <c r="U41" s="41"/>
      <c r="V41" s="5"/>
    </row>
    <row r="42" spans="1:24" s="5" customFormat="1">
      <c r="A42"/>
      <c r="B42" s="296" t="s">
        <v>445</v>
      </c>
      <c r="C42" s="297"/>
      <c r="D42" s="297"/>
      <c r="E42" s="297"/>
      <c r="F42" s="297"/>
      <c r="G42" s="297"/>
      <c r="H42" s="297"/>
      <c r="I42" s="297"/>
      <c r="J42" s="298"/>
      <c r="L42" s="261"/>
      <c r="M42"/>
      <c r="N42" s="82"/>
      <c r="R42" s="44"/>
    </row>
    <row r="43" spans="1:24">
      <c r="B43" s="137" t="s">
        <v>468</v>
      </c>
      <c r="C43" s="134">
        <v>33078104</v>
      </c>
      <c r="D43" s="175">
        <v>557</v>
      </c>
      <c r="E43" s="85">
        <v>0.35</v>
      </c>
      <c r="F43" s="178">
        <f>D43/$F$7</f>
        <v>74.966352624495286</v>
      </c>
      <c r="G43" s="86">
        <f>D43/$G$7</f>
        <v>64.767441860465112</v>
      </c>
      <c r="H43" s="91">
        <f>D43/$H$7</f>
        <v>92.833333333333329</v>
      </c>
      <c r="I43" s="129">
        <f>D43/$I$7</f>
        <v>72.337662337662337</v>
      </c>
      <c r="J43" s="173">
        <f>D43/$J$7</f>
        <v>101.27272727272727</v>
      </c>
      <c r="K43" s="13"/>
      <c r="L43" s="276" t="s">
        <v>62</v>
      </c>
      <c r="M43" s="5"/>
      <c r="N43" s="82">
        <f>LEN(B43)</f>
        <v>58</v>
      </c>
      <c r="O43" s="5"/>
      <c r="T43" s="5"/>
      <c r="U43" s="5"/>
      <c r="V43" s="5"/>
    </row>
    <row r="44" spans="1:24">
      <c r="B44" s="137" t="s">
        <v>469</v>
      </c>
      <c r="C44" s="134">
        <v>33078103</v>
      </c>
      <c r="D44" s="175">
        <v>267</v>
      </c>
      <c r="E44" s="85">
        <v>0.35</v>
      </c>
      <c r="F44" s="178">
        <f t="shared" si="12"/>
        <v>35.93539703903096</v>
      </c>
      <c r="G44" s="86">
        <f t="shared" si="13"/>
        <v>31.046511627906977</v>
      </c>
      <c r="H44" s="91">
        <f t="shared" si="14"/>
        <v>44.5</v>
      </c>
      <c r="I44" s="129">
        <f t="shared" si="15"/>
        <v>34.675324675324674</v>
      </c>
      <c r="J44" s="173">
        <f t="shared" si="16"/>
        <v>48.545454545454547</v>
      </c>
      <c r="K44" s="13"/>
      <c r="L44" s="276" t="s">
        <v>62</v>
      </c>
      <c r="M44" s="5"/>
      <c r="N44" s="82">
        <f t="shared" si="17"/>
        <v>72</v>
      </c>
      <c r="O44" s="5"/>
      <c r="T44" s="5"/>
      <c r="U44" s="5"/>
      <c r="V44" s="5"/>
    </row>
    <row r="45" spans="1:24">
      <c r="B45" s="137" t="s">
        <v>470</v>
      </c>
      <c r="C45" s="82">
        <v>33078108</v>
      </c>
      <c r="D45" s="175">
        <v>267</v>
      </c>
      <c r="E45" s="85">
        <v>0.35</v>
      </c>
      <c r="F45" s="275">
        <f t="shared" ref="F45" si="18">D45/$F$7</f>
        <v>35.93539703903096</v>
      </c>
      <c r="G45" s="86">
        <f t="shared" ref="G45" si="19">D45/$G$7</f>
        <v>31.046511627906977</v>
      </c>
      <c r="H45" s="91">
        <f t="shared" ref="H45" si="20">D45/$H$7</f>
        <v>44.5</v>
      </c>
      <c r="I45" s="128">
        <f t="shared" ref="I45" si="21">D45/$I$7</f>
        <v>34.675324675324674</v>
      </c>
      <c r="J45" s="173">
        <f t="shared" ref="J45" si="22">D45/$J$7</f>
        <v>48.545454545454547</v>
      </c>
      <c r="K45" s="13"/>
      <c r="L45" s="176" t="s">
        <v>75</v>
      </c>
      <c r="M45" s="5"/>
      <c r="N45" s="82">
        <f t="shared" ref="N45" si="23">LEN(B45)</f>
        <v>58</v>
      </c>
      <c r="O45" s="5"/>
      <c r="P45" s="5"/>
      <c r="Q45" s="5"/>
      <c r="R45" s="5"/>
      <c r="S45" s="5"/>
      <c r="T45" s="5"/>
      <c r="U45" s="5"/>
      <c r="V45" s="5"/>
    </row>
    <row r="46" spans="1:24">
      <c r="B46" s="137" t="s">
        <v>471</v>
      </c>
      <c r="C46" s="82">
        <v>33078109</v>
      </c>
      <c r="D46" s="175">
        <v>267</v>
      </c>
      <c r="E46" s="85">
        <v>0.35</v>
      </c>
      <c r="F46" s="275">
        <f t="shared" si="12"/>
        <v>35.93539703903096</v>
      </c>
      <c r="G46" s="86">
        <f t="shared" si="13"/>
        <v>31.046511627906977</v>
      </c>
      <c r="H46" s="91">
        <f t="shared" si="14"/>
        <v>44.5</v>
      </c>
      <c r="I46" s="128">
        <f t="shared" si="15"/>
        <v>34.675324675324674</v>
      </c>
      <c r="J46" s="173">
        <f t="shared" si="16"/>
        <v>48.545454545454547</v>
      </c>
      <c r="K46" s="13"/>
      <c r="L46" s="176" t="s">
        <v>75</v>
      </c>
      <c r="M46" s="5"/>
      <c r="N46" s="82">
        <f t="shared" si="17"/>
        <v>58</v>
      </c>
      <c r="O46" s="5"/>
      <c r="P46" s="5"/>
      <c r="Q46" s="5"/>
      <c r="R46" s="5"/>
      <c r="S46" s="5"/>
      <c r="T46" s="5"/>
      <c r="U46" s="5"/>
      <c r="V46" s="5"/>
    </row>
    <row r="47" spans="1:24" s="5" customFormat="1">
      <c r="A47"/>
      <c r="B47" s="296" t="s">
        <v>450</v>
      </c>
      <c r="C47" s="297"/>
      <c r="D47" s="297"/>
      <c r="E47" s="297"/>
      <c r="F47" s="297"/>
      <c r="G47" s="297"/>
      <c r="H47" s="297"/>
      <c r="I47" s="297"/>
      <c r="J47" s="298"/>
      <c r="L47" s="261"/>
      <c r="M47"/>
      <c r="N47" s="82"/>
      <c r="R47" s="44"/>
    </row>
    <row r="48" spans="1:24">
      <c r="B48" s="137" t="s">
        <v>472</v>
      </c>
      <c r="C48" s="134">
        <v>33078105</v>
      </c>
      <c r="D48" s="175">
        <v>1984</v>
      </c>
      <c r="E48" s="85">
        <v>0.35</v>
      </c>
      <c r="F48" s="178">
        <f t="shared" si="12"/>
        <v>267.02557200538359</v>
      </c>
      <c r="G48" s="86">
        <f t="shared" si="13"/>
        <v>230.69767441860466</v>
      </c>
      <c r="H48" s="91">
        <f t="shared" si="14"/>
        <v>330.66666666666669</v>
      </c>
      <c r="I48" s="129">
        <f t="shared" si="15"/>
        <v>257.66233766233768</v>
      </c>
      <c r="J48" s="173">
        <f t="shared" si="16"/>
        <v>360.72727272727275</v>
      </c>
      <c r="K48" s="13"/>
      <c r="L48" s="276" t="s">
        <v>62</v>
      </c>
      <c r="M48" s="5"/>
      <c r="N48" s="82">
        <f t="shared" si="17"/>
        <v>94</v>
      </c>
      <c r="O48" s="5"/>
      <c r="Q48" s="264"/>
      <c r="S48" s="264"/>
      <c r="T48" s="5"/>
      <c r="U48" s="5"/>
      <c r="V48" s="5"/>
    </row>
    <row r="49" spans="1:22" ht="31.15">
      <c r="B49" s="137" t="s">
        <v>473</v>
      </c>
      <c r="C49" s="134">
        <v>33078107</v>
      </c>
      <c r="D49" s="175">
        <v>1984</v>
      </c>
      <c r="E49" s="85">
        <v>0.35</v>
      </c>
      <c r="F49" s="178">
        <f t="shared" si="12"/>
        <v>267.02557200538359</v>
      </c>
      <c r="G49" s="86">
        <f t="shared" si="13"/>
        <v>230.69767441860466</v>
      </c>
      <c r="H49" s="91">
        <f t="shared" si="14"/>
        <v>330.66666666666669</v>
      </c>
      <c r="I49" s="129">
        <f t="shared" si="15"/>
        <v>257.66233766233768</v>
      </c>
      <c r="J49" s="173">
        <f t="shared" si="16"/>
        <v>360.72727272727275</v>
      </c>
      <c r="K49" s="13"/>
      <c r="L49" s="276" t="s">
        <v>62</v>
      </c>
      <c r="M49" s="5"/>
      <c r="N49" s="82">
        <f t="shared" si="17"/>
        <v>99</v>
      </c>
      <c r="O49" s="5"/>
      <c r="Q49" s="264"/>
      <c r="S49" s="264"/>
      <c r="T49" s="5"/>
      <c r="U49" s="5"/>
      <c r="V49" s="5"/>
    </row>
    <row r="50" spans="1:22" s="5" customFormat="1">
      <c r="A50"/>
      <c r="B50" s="296" t="s">
        <v>453</v>
      </c>
      <c r="C50" s="297"/>
      <c r="D50" s="297"/>
      <c r="E50" s="297"/>
      <c r="F50" s="297"/>
      <c r="G50" s="297"/>
      <c r="H50" s="297"/>
      <c r="I50" s="297"/>
      <c r="J50" s="298"/>
      <c r="L50" s="261"/>
      <c r="M50"/>
      <c r="N50" s="82"/>
      <c r="R50" s="44"/>
    </row>
    <row r="51" spans="1:22">
      <c r="B51" s="137" t="s">
        <v>474</v>
      </c>
      <c r="C51" s="134">
        <v>33078106</v>
      </c>
      <c r="D51" s="175">
        <v>282</v>
      </c>
      <c r="E51" s="85">
        <v>0.35</v>
      </c>
      <c r="F51" s="178">
        <f>D51/$F$7</f>
        <v>37.954239569313593</v>
      </c>
      <c r="G51" s="86">
        <f>D51/$G$7</f>
        <v>32.790697674418603</v>
      </c>
      <c r="H51" s="91">
        <f>D51/$H$7</f>
        <v>47</v>
      </c>
      <c r="I51" s="129">
        <f>D51/$I$7</f>
        <v>36.623376623376622</v>
      </c>
      <c r="J51" s="173">
        <f>D51/$J$7</f>
        <v>51.272727272727273</v>
      </c>
      <c r="K51" s="13"/>
      <c r="L51" s="276" t="s">
        <v>62</v>
      </c>
      <c r="M51" s="5"/>
      <c r="N51" s="82">
        <f>LEN(B51)</f>
        <v>78</v>
      </c>
      <c r="O51" s="5"/>
      <c r="P51" s="5"/>
      <c r="Q51" s="5"/>
      <c r="R51" s="5"/>
      <c r="S51" s="5"/>
      <c r="T51" s="5"/>
      <c r="U51" s="5"/>
      <c r="V51" s="5"/>
    </row>
    <row r="52" spans="1:22" s="5" customFormat="1">
      <c r="A52"/>
      <c r="B52" s="296" t="s">
        <v>475</v>
      </c>
      <c r="C52" s="297"/>
      <c r="D52" s="297"/>
      <c r="E52" s="297"/>
      <c r="F52" s="297"/>
      <c r="G52" s="297"/>
      <c r="H52" s="297"/>
      <c r="I52" s="297"/>
      <c r="J52" s="298"/>
      <c r="L52" s="261"/>
      <c r="M52"/>
      <c r="N52" s="82"/>
      <c r="R52" s="44"/>
    </row>
    <row r="53" spans="1:22" s="5" customFormat="1">
      <c r="A53"/>
      <c r="B53" s="296" t="s">
        <v>476</v>
      </c>
      <c r="C53" s="297"/>
      <c r="D53" s="297"/>
      <c r="E53" s="297"/>
      <c r="F53" s="297"/>
      <c r="G53" s="297"/>
      <c r="H53" s="297"/>
      <c r="I53" s="297"/>
      <c r="J53" s="298"/>
      <c r="L53" s="261"/>
      <c r="M53"/>
      <c r="N53" s="82"/>
      <c r="R53" s="44"/>
    </row>
    <row r="54" spans="1:22" s="5" customFormat="1" ht="18">
      <c r="A54"/>
      <c r="B54" s="296" t="s">
        <v>477</v>
      </c>
      <c r="C54" s="297"/>
      <c r="D54" s="297"/>
      <c r="E54" s="297"/>
      <c r="F54" s="297"/>
      <c r="G54" s="297"/>
      <c r="H54" s="297"/>
      <c r="I54" s="297"/>
      <c r="J54" s="298"/>
      <c r="L54" s="261"/>
      <c r="M54"/>
      <c r="N54" s="82"/>
      <c r="R54" s="44"/>
    </row>
    <row r="55" spans="1:22">
      <c r="B55" s="8"/>
      <c r="C55" s="5"/>
      <c r="D55" s="49"/>
      <c r="E55" s="37"/>
      <c r="F55" s="94"/>
      <c r="G55" s="103"/>
      <c r="H55" s="114"/>
      <c r="J55" s="4"/>
      <c r="K55" s="13"/>
      <c r="L55" s="8"/>
      <c r="M55" s="42"/>
      <c r="N55" s="42"/>
      <c r="O55" s="42"/>
      <c r="P55" s="5"/>
      <c r="Q55" s="5"/>
      <c r="R55" s="44"/>
      <c r="S55" s="5"/>
      <c r="T55" s="5"/>
      <c r="U55" s="5"/>
      <c r="V55" s="42"/>
    </row>
    <row r="56" spans="1:22" ht="21">
      <c r="B56" s="184" t="s">
        <v>478</v>
      </c>
      <c r="C56" s="235"/>
      <c r="D56" s="186"/>
      <c r="E56" s="185"/>
      <c r="F56" s="188"/>
      <c r="G56" s="236"/>
      <c r="H56" s="237"/>
      <c r="I56" s="238"/>
      <c r="J56" s="239"/>
      <c r="K56" s="13"/>
      <c r="L56" s="263"/>
      <c r="N56" s="42"/>
      <c r="O56" s="42"/>
      <c r="P56" s="5"/>
      <c r="Q56" s="5"/>
      <c r="R56" s="44"/>
      <c r="S56" s="5"/>
      <c r="T56" s="5"/>
      <c r="U56" s="5"/>
      <c r="V56" s="42"/>
    </row>
    <row r="57" spans="1:22" s="5" customFormat="1" ht="30.6" customHeight="1">
      <c r="A57"/>
      <c r="B57" s="371" t="s">
        <v>479</v>
      </c>
      <c r="C57" s="372"/>
      <c r="D57" s="372"/>
      <c r="E57" s="372"/>
      <c r="F57" s="372"/>
      <c r="G57" s="372"/>
      <c r="H57" s="372"/>
      <c r="I57" s="372"/>
      <c r="J57" s="373"/>
      <c r="L57" s="261"/>
      <c r="M57"/>
      <c r="N57" s="82"/>
      <c r="R57" s="44"/>
    </row>
    <row r="58" spans="1:22" s="5" customFormat="1" ht="63.6" customHeight="1">
      <c r="A58"/>
      <c r="B58" s="371" t="s">
        <v>464</v>
      </c>
      <c r="C58" s="372"/>
      <c r="D58" s="372"/>
      <c r="E58" s="372"/>
      <c r="F58" s="372"/>
      <c r="G58" s="372"/>
      <c r="H58" s="372"/>
      <c r="I58" s="372"/>
      <c r="J58" s="373"/>
      <c r="L58" s="261"/>
      <c r="M58"/>
      <c r="N58" s="82"/>
      <c r="R58" s="44"/>
    </row>
    <row r="59" spans="1:22" s="5" customFormat="1">
      <c r="A59"/>
      <c r="B59" s="296" t="s">
        <v>441</v>
      </c>
      <c r="C59" s="297"/>
      <c r="D59" s="297"/>
      <c r="E59" s="297"/>
      <c r="F59" s="297"/>
      <c r="G59" s="297"/>
      <c r="H59" s="297"/>
      <c r="I59" s="297"/>
      <c r="J59" s="298"/>
      <c r="L59" s="261"/>
      <c r="M59"/>
      <c r="N59" s="82"/>
      <c r="R59" s="44"/>
    </row>
    <row r="60" spans="1:22">
      <c r="B60" s="137" t="s">
        <v>480</v>
      </c>
      <c r="C60" s="134">
        <v>33078200</v>
      </c>
      <c r="D60" s="175">
        <v>557.25</v>
      </c>
      <c r="E60" s="90">
        <v>0.35</v>
      </c>
      <c r="F60" s="178">
        <v>75</v>
      </c>
      <c r="G60" s="86">
        <f t="shared" ref="G60:G70" si="24">D60/$G$7</f>
        <v>64.79651162790698</v>
      </c>
      <c r="H60" s="127">
        <f t="shared" ref="H60:H70" si="25">D60/$H$7</f>
        <v>92.875</v>
      </c>
      <c r="I60" s="129">
        <f t="shared" ref="I60:I70" si="26">D60/$I$7</f>
        <v>72.370129870129873</v>
      </c>
      <c r="J60" s="173">
        <f t="shared" ref="J60:J70" si="27">D60/$J$7</f>
        <v>101.31818181818181</v>
      </c>
      <c r="K60" s="13"/>
      <c r="L60" s="276" t="s">
        <v>62</v>
      </c>
      <c r="N60" s="82">
        <f t="shared" ref="N60:N70" si="28">LEN(B60)</f>
        <v>80</v>
      </c>
      <c r="O60" s="5"/>
      <c r="P60" s="5"/>
      <c r="Q60" s="5"/>
      <c r="R60" s="44"/>
      <c r="S60" s="5"/>
      <c r="T60" s="5"/>
      <c r="U60" s="5"/>
      <c r="V60" s="42"/>
    </row>
    <row r="61" spans="1:22">
      <c r="B61" s="137" t="s">
        <v>481</v>
      </c>
      <c r="C61" s="134">
        <v>33078201</v>
      </c>
      <c r="D61" s="175">
        <v>557</v>
      </c>
      <c r="E61" s="90">
        <v>0.35</v>
      </c>
      <c r="F61" s="178">
        <v>75</v>
      </c>
      <c r="G61" s="86">
        <f t="shared" si="24"/>
        <v>64.767441860465112</v>
      </c>
      <c r="H61" s="127">
        <f t="shared" si="25"/>
        <v>92.833333333333329</v>
      </c>
      <c r="I61" s="129">
        <f t="shared" si="26"/>
        <v>72.337662337662337</v>
      </c>
      <c r="J61" s="173">
        <f t="shared" si="27"/>
        <v>101.27272727272727</v>
      </c>
      <c r="K61" s="13"/>
      <c r="L61" s="276" t="s">
        <v>62</v>
      </c>
      <c r="M61" s="44"/>
      <c r="N61" s="82">
        <f t="shared" si="28"/>
        <v>74</v>
      </c>
      <c r="O61" s="5"/>
      <c r="P61" s="5"/>
      <c r="Q61" s="5"/>
      <c r="R61" s="44"/>
      <c r="S61" s="5"/>
      <c r="T61" s="5"/>
      <c r="U61" s="5"/>
      <c r="V61" s="42"/>
    </row>
    <row r="62" spans="1:22">
      <c r="B62" s="137" t="s">
        <v>482</v>
      </c>
      <c r="C62" s="134">
        <v>33078202</v>
      </c>
      <c r="D62" s="175">
        <v>557</v>
      </c>
      <c r="E62" s="90">
        <v>0.35</v>
      </c>
      <c r="F62" s="178">
        <v>75</v>
      </c>
      <c r="G62" s="86">
        <f t="shared" si="24"/>
        <v>64.767441860465112</v>
      </c>
      <c r="H62" s="127">
        <f t="shared" si="25"/>
        <v>92.833333333333329</v>
      </c>
      <c r="I62" s="129">
        <f t="shared" si="26"/>
        <v>72.337662337662337</v>
      </c>
      <c r="J62" s="173">
        <f t="shared" si="27"/>
        <v>101.27272727272727</v>
      </c>
      <c r="K62" s="13"/>
      <c r="L62" s="276" t="s">
        <v>62</v>
      </c>
      <c r="M62" s="44"/>
      <c r="N62" s="82">
        <f t="shared" si="28"/>
        <v>70</v>
      </c>
      <c r="O62" s="5"/>
      <c r="P62" s="5"/>
      <c r="Q62" s="5"/>
      <c r="R62" s="44"/>
      <c r="S62" s="5"/>
      <c r="T62" s="5"/>
      <c r="U62" s="5"/>
      <c r="V62" s="42"/>
    </row>
    <row r="63" spans="1:22" s="5" customFormat="1">
      <c r="A63"/>
      <c r="B63" s="296" t="s">
        <v>483</v>
      </c>
      <c r="C63" s="297"/>
      <c r="D63" s="297"/>
      <c r="E63" s="297"/>
      <c r="F63" s="297"/>
      <c r="G63" s="297"/>
      <c r="H63" s="297"/>
      <c r="I63" s="297"/>
      <c r="J63" s="298"/>
      <c r="L63" s="261"/>
      <c r="M63"/>
      <c r="N63" s="82"/>
      <c r="R63" s="44"/>
    </row>
    <row r="64" spans="1:22">
      <c r="B64" s="137" t="s">
        <v>484</v>
      </c>
      <c r="C64" s="134">
        <v>33078203</v>
      </c>
      <c r="D64" s="175">
        <v>557</v>
      </c>
      <c r="E64" s="90">
        <v>0.35</v>
      </c>
      <c r="F64" s="178">
        <v>75</v>
      </c>
      <c r="G64" s="86">
        <f>D64/$G$7</f>
        <v>64.767441860465112</v>
      </c>
      <c r="H64" s="127">
        <f>D64/$H$7</f>
        <v>92.833333333333329</v>
      </c>
      <c r="I64" s="129">
        <f>D64/$I$7</f>
        <v>72.337662337662337</v>
      </c>
      <c r="J64" s="173">
        <f>D64/$J$7</f>
        <v>101.27272727272727</v>
      </c>
      <c r="K64" s="13"/>
      <c r="L64" s="276" t="s">
        <v>62</v>
      </c>
      <c r="N64" s="82">
        <f>LEN(B64)</f>
        <v>57</v>
      </c>
      <c r="O64" s="5"/>
      <c r="P64" s="5"/>
      <c r="Q64" s="5"/>
      <c r="R64" s="44"/>
      <c r="S64" s="5"/>
      <c r="T64" s="5"/>
      <c r="U64" s="5"/>
      <c r="V64" s="42"/>
    </row>
    <row r="65" spans="1:22">
      <c r="B65" s="137" t="s">
        <v>485</v>
      </c>
      <c r="C65" s="82">
        <v>33078205</v>
      </c>
      <c r="D65" s="175">
        <v>267</v>
      </c>
      <c r="E65" s="85">
        <v>0.35</v>
      </c>
      <c r="F65" s="178">
        <f>D65/$F$7</f>
        <v>35.93539703903096</v>
      </c>
      <c r="G65" s="86">
        <f t="shared" si="24"/>
        <v>31.046511627906977</v>
      </c>
      <c r="H65" s="91">
        <f t="shared" si="25"/>
        <v>44.5</v>
      </c>
      <c r="I65" s="129">
        <f t="shared" si="26"/>
        <v>34.675324675324674</v>
      </c>
      <c r="J65" s="173">
        <f t="shared" si="27"/>
        <v>48.545454545454547</v>
      </c>
      <c r="K65" s="13"/>
      <c r="L65" s="276" t="s">
        <v>486</v>
      </c>
      <c r="M65" s="5"/>
      <c r="N65" s="82">
        <f t="shared" si="28"/>
        <v>71</v>
      </c>
      <c r="O65" s="5"/>
      <c r="T65" s="5"/>
      <c r="U65" s="5"/>
      <c r="V65" s="5"/>
    </row>
    <row r="66" spans="1:22">
      <c r="B66" s="137" t="s">
        <v>487</v>
      </c>
      <c r="C66" s="82">
        <v>33078206</v>
      </c>
      <c r="D66" s="175">
        <v>267</v>
      </c>
      <c r="E66" s="85">
        <v>0.35</v>
      </c>
      <c r="F66" s="178">
        <v>75</v>
      </c>
      <c r="G66" s="86">
        <f t="shared" ref="G66" si="29">D66/$G$7</f>
        <v>31.046511627906977</v>
      </c>
      <c r="H66" s="91">
        <f t="shared" ref="H66" si="30">D66/$H$7</f>
        <v>44.5</v>
      </c>
      <c r="I66" s="129">
        <f t="shared" ref="I66" si="31">D66/$I$7</f>
        <v>34.675324675324674</v>
      </c>
      <c r="J66" s="173">
        <f t="shared" ref="J66" si="32">D66/$J$7</f>
        <v>48.545454545454547</v>
      </c>
      <c r="K66" s="13"/>
      <c r="L66" s="276" t="s">
        <v>75</v>
      </c>
      <c r="N66" s="82">
        <f t="shared" ref="N66" si="33">LEN(B66)</f>
        <v>57</v>
      </c>
      <c r="O66" s="5"/>
      <c r="P66" s="5"/>
      <c r="Q66" s="5"/>
      <c r="R66" s="44"/>
      <c r="S66" s="5"/>
      <c r="T66" s="5"/>
      <c r="U66" s="5"/>
      <c r="V66" s="42"/>
    </row>
    <row r="67" spans="1:22">
      <c r="B67" s="137" t="s">
        <v>488</v>
      </c>
      <c r="C67" s="82">
        <v>33078207</v>
      </c>
      <c r="D67" s="175">
        <v>267</v>
      </c>
      <c r="E67" s="85">
        <v>0.35</v>
      </c>
      <c r="F67" s="178">
        <v>75</v>
      </c>
      <c r="G67" s="86">
        <f t="shared" si="24"/>
        <v>31.046511627906977</v>
      </c>
      <c r="H67" s="91">
        <f t="shared" si="25"/>
        <v>44.5</v>
      </c>
      <c r="I67" s="129">
        <f t="shared" si="26"/>
        <v>34.675324675324674</v>
      </c>
      <c r="J67" s="173">
        <f t="shared" si="27"/>
        <v>48.545454545454547</v>
      </c>
      <c r="K67" s="13"/>
      <c r="L67" s="276" t="s">
        <v>75</v>
      </c>
      <c r="N67" s="82">
        <f t="shared" si="28"/>
        <v>57</v>
      </c>
      <c r="O67" s="5"/>
      <c r="P67" s="5"/>
      <c r="Q67" s="5"/>
      <c r="R67" s="44"/>
      <c r="S67" s="5"/>
      <c r="T67" s="5"/>
      <c r="U67" s="5"/>
      <c r="V67" s="42"/>
    </row>
    <row r="68" spans="1:22" s="5" customFormat="1">
      <c r="A68"/>
      <c r="B68" s="331" t="s">
        <v>450</v>
      </c>
      <c r="C68" s="332"/>
      <c r="D68" s="332"/>
      <c r="E68" s="332"/>
      <c r="F68" s="332"/>
      <c r="G68" s="332"/>
      <c r="H68" s="332"/>
      <c r="I68" s="332"/>
      <c r="J68" s="333"/>
      <c r="L68" s="261"/>
      <c r="M68"/>
      <c r="N68" s="82"/>
      <c r="R68" s="44"/>
    </row>
    <row r="69" spans="1:22">
      <c r="B69" s="137" t="s">
        <v>489</v>
      </c>
      <c r="C69" s="134">
        <v>33078204</v>
      </c>
      <c r="D69" s="175">
        <v>810</v>
      </c>
      <c r="E69" s="90">
        <v>0.35</v>
      </c>
      <c r="F69" s="178">
        <v>109</v>
      </c>
      <c r="G69" s="86">
        <f t="shared" si="24"/>
        <v>94.186046511627907</v>
      </c>
      <c r="H69" s="127">
        <f t="shared" si="25"/>
        <v>135</v>
      </c>
      <c r="I69" s="129">
        <f t="shared" si="26"/>
        <v>105.1948051948052</v>
      </c>
      <c r="J69" s="173">
        <f t="shared" si="27"/>
        <v>147.27272727272728</v>
      </c>
      <c r="K69" s="13"/>
      <c r="L69" s="276" t="s">
        <v>62</v>
      </c>
      <c r="N69" s="82">
        <f t="shared" si="28"/>
        <v>94</v>
      </c>
      <c r="O69" s="5"/>
      <c r="P69" s="5"/>
      <c r="Q69" s="5"/>
      <c r="R69" s="44"/>
      <c r="S69" s="5"/>
      <c r="T69" s="5"/>
      <c r="U69" s="5"/>
      <c r="V69" s="42"/>
    </row>
    <row r="70" spans="1:22" ht="31.15">
      <c r="B70" s="137" t="s">
        <v>490</v>
      </c>
      <c r="C70" s="82">
        <v>33078208</v>
      </c>
      <c r="D70" s="175">
        <v>810</v>
      </c>
      <c r="E70" s="85">
        <v>0.35</v>
      </c>
      <c r="F70" s="178">
        <f>D70/$F$7</f>
        <v>109.01749663526245</v>
      </c>
      <c r="G70" s="86">
        <f t="shared" si="24"/>
        <v>94.186046511627907</v>
      </c>
      <c r="H70" s="91">
        <f t="shared" si="25"/>
        <v>135</v>
      </c>
      <c r="I70" s="129">
        <f t="shared" si="26"/>
        <v>105.1948051948052</v>
      </c>
      <c r="J70" s="173">
        <f t="shared" si="27"/>
        <v>147.27272727272728</v>
      </c>
      <c r="K70" s="13"/>
      <c r="L70" s="276" t="s">
        <v>486</v>
      </c>
      <c r="M70" s="44"/>
      <c r="N70" s="82">
        <f t="shared" si="28"/>
        <v>99</v>
      </c>
      <c r="O70" s="5"/>
      <c r="P70" s="5"/>
      <c r="Q70" s="5"/>
      <c r="R70" s="44"/>
      <c r="S70" s="5"/>
      <c r="T70" s="5"/>
      <c r="U70" s="5"/>
      <c r="V70" s="44"/>
    </row>
    <row r="71" spans="1:22" s="5" customFormat="1">
      <c r="A71"/>
      <c r="B71" s="331" t="s">
        <v>491</v>
      </c>
      <c r="C71" s="332"/>
      <c r="D71" s="332"/>
      <c r="E71" s="332"/>
      <c r="F71" s="332"/>
      <c r="G71" s="332"/>
      <c r="H71" s="332"/>
      <c r="I71" s="332"/>
      <c r="J71" s="333"/>
      <c r="L71" s="261"/>
      <c r="M71"/>
      <c r="N71" s="82"/>
      <c r="R71" s="44"/>
    </row>
    <row r="72" spans="1:22">
      <c r="B72" s="137" t="s">
        <v>492</v>
      </c>
      <c r="C72" s="82">
        <v>33078209</v>
      </c>
      <c r="D72" s="175">
        <v>282</v>
      </c>
      <c r="E72" s="85">
        <v>0.35</v>
      </c>
      <c r="F72" s="178">
        <f>D72/$F$7</f>
        <v>37.954239569313593</v>
      </c>
      <c r="G72" s="86">
        <f>D72/$G$7</f>
        <v>32.790697674418603</v>
      </c>
      <c r="H72" s="91">
        <f>D72/$H$7</f>
        <v>47</v>
      </c>
      <c r="I72" s="129">
        <f>D72/$I$7</f>
        <v>36.623376623376622</v>
      </c>
      <c r="J72" s="173">
        <f>D72/$J$7</f>
        <v>51.272727272727273</v>
      </c>
      <c r="K72" s="13"/>
      <c r="L72" s="276" t="s">
        <v>486</v>
      </c>
      <c r="M72" s="5"/>
      <c r="N72" s="82">
        <f>LEN(B72)</f>
        <v>78</v>
      </c>
      <c r="O72" s="5"/>
      <c r="P72" s="5"/>
      <c r="Q72" s="5"/>
      <c r="R72" s="5"/>
      <c r="S72" s="5"/>
      <c r="T72" s="5"/>
      <c r="U72" s="5"/>
      <c r="V72" s="5"/>
    </row>
    <row r="73" spans="1:22" s="5" customFormat="1">
      <c r="A73"/>
      <c r="B73" s="296" t="s">
        <v>475</v>
      </c>
      <c r="C73" s="297"/>
      <c r="D73" s="297"/>
      <c r="E73" s="297"/>
      <c r="F73" s="297"/>
      <c r="G73" s="297"/>
      <c r="H73" s="297"/>
      <c r="I73" s="297"/>
      <c r="J73" s="298"/>
      <c r="L73" s="261"/>
      <c r="M73"/>
      <c r="N73" s="82"/>
      <c r="R73" s="44"/>
    </row>
    <row r="74" spans="1:22" s="5" customFormat="1">
      <c r="A74"/>
      <c r="B74" s="296" t="s">
        <v>476</v>
      </c>
      <c r="C74" s="297"/>
      <c r="D74" s="297"/>
      <c r="E74" s="297"/>
      <c r="F74" s="297"/>
      <c r="G74" s="297"/>
      <c r="H74" s="297"/>
      <c r="I74" s="297"/>
      <c r="J74" s="298"/>
      <c r="L74" s="261"/>
      <c r="M74"/>
      <c r="N74" s="82"/>
      <c r="R74" s="44"/>
    </row>
    <row r="75" spans="1:22" s="5" customFormat="1" ht="18">
      <c r="A75"/>
      <c r="B75" s="296" t="s">
        <v>477</v>
      </c>
      <c r="C75" s="297"/>
      <c r="D75" s="297"/>
      <c r="E75" s="297"/>
      <c r="F75" s="297"/>
      <c r="G75" s="297"/>
      <c r="H75" s="297"/>
      <c r="I75" s="297"/>
      <c r="J75" s="298"/>
      <c r="L75" s="261"/>
      <c r="M75"/>
      <c r="N75" s="82"/>
      <c r="R75" s="44"/>
    </row>
  </sheetData>
  <mergeCells count="5">
    <mergeCell ref="B57:J57"/>
    <mergeCell ref="B10:J10"/>
    <mergeCell ref="B36:J36"/>
    <mergeCell ref="B37:J37"/>
    <mergeCell ref="B58:J58"/>
  </mergeCells>
  <phoneticPr fontId="10" type="noConversion"/>
  <dataValidations count="1">
    <dataValidation type="list" allowBlank="1" showInputMessage="1" showErrorMessage="1" prompt="Please select required currency" sqref="C7" xr:uid="{EF9BDF75-1579-374E-80B1-CF0DFC0BC674}">
      <formula1>Curr</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A2E3-8018-42BD-B38A-F1DF2A7AB826}">
  <sheetPr>
    <tabColor rgb="FFFF0000"/>
  </sheetPr>
  <dimension ref="B2:O30"/>
  <sheetViews>
    <sheetView topLeftCell="B1" zoomScale="60" zoomScaleNormal="60" workbookViewId="0">
      <pane ySplit="4" topLeftCell="A5" activePane="bottomLeft" state="frozen"/>
      <selection pane="bottomLeft" activeCell="D12" sqref="D12"/>
    </sheetView>
  </sheetViews>
  <sheetFormatPr defaultRowHeight="15.6"/>
  <cols>
    <col min="2" max="2" width="72" customWidth="1"/>
    <col min="3" max="3" width="41" customWidth="1"/>
    <col min="4" max="4" width="15.75" customWidth="1"/>
    <col min="5" max="5" width="15.625" customWidth="1"/>
    <col min="6" max="6" width="15.75" customWidth="1"/>
    <col min="7" max="7" width="15.25" customWidth="1"/>
    <col min="8" max="8" width="16.625" customWidth="1"/>
    <col min="9" max="11" width="15.75" customWidth="1"/>
    <col min="12" max="12" width="22.75" customWidth="1"/>
    <col min="13" max="13" width="15.75" customWidth="1"/>
  </cols>
  <sheetData>
    <row r="2" spans="2:15" ht="25.9">
      <c r="B2" s="122" t="s">
        <v>493</v>
      </c>
      <c r="C2" s="9"/>
    </row>
    <row r="3" spans="2:15">
      <c r="B3" s="40"/>
      <c r="C3" s="9"/>
    </row>
    <row r="4" spans="2:15" s="120" customFormat="1" ht="60" customHeight="1">
      <c r="B4" s="299" t="s">
        <v>45</v>
      </c>
      <c r="C4" s="299" t="s">
        <v>494</v>
      </c>
      <c r="D4" s="300" t="s">
        <v>495</v>
      </c>
      <c r="E4" s="300" t="s">
        <v>496</v>
      </c>
      <c r="F4" s="300" t="s">
        <v>495</v>
      </c>
      <c r="G4" s="300" t="s">
        <v>496</v>
      </c>
      <c r="H4" s="301" t="s">
        <v>497</v>
      </c>
      <c r="I4" s="300" t="s">
        <v>496</v>
      </c>
      <c r="J4" s="300" t="s">
        <v>495</v>
      </c>
      <c r="K4" s="300" t="s">
        <v>496</v>
      </c>
      <c r="L4" s="300" t="s">
        <v>495</v>
      </c>
      <c r="M4" s="121"/>
    </row>
    <row r="5" spans="2:15" s="120" customFormat="1" ht="60" customHeight="1">
      <c r="B5" s="299" t="s">
        <v>441</v>
      </c>
      <c r="C5" s="299"/>
      <c r="D5" s="300"/>
      <c r="E5" s="300"/>
      <c r="F5" s="300"/>
      <c r="G5" s="300"/>
      <c r="H5" s="301"/>
      <c r="I5" s="300"/>
      <c r="J5" s="300"/>
      <c r="K5" s="300"/>
      <c r="L5" s="300"/>
      <c r="M5" s="121"/>
    </row>
    <row r="6" spans="2:15" ht="40.15" customHeight="1">
      <c r="B6" s="137" t="s">
        <v>498</v>
      </c>
      <c r="C6" s="137" t="s">
        <v>499</v>
      </c>
      <c r="D6" s="82">
        <v>-20</v>
      </c>
      <c r="E6" s="82"/>
      <c r="F6" s="82"/>
      <c r="G6" s="138" t="s">
        <v>500</v>
      </c>
      <c r="H6" s="82">
        <v>20</v>
      </c>
      <c r="I6" s="138" t="s">
        <v>501</v>
      </c>
      <c r="J6" s="82"/>
      <c r="K6" s="82"/>
      <c r="L6" s="82">
        <v>60</v>
      </c>
      <c r="M6" s="261"/>
    </row>
    <row r="7" spans="2:15" ht="40.15" customHeight="1">
      <c r="B7" s="137" t="s">
        <v>502</v>
      </c>
      <c r="C7" s="137"/>
      <c r="D7" s="82">
        <v>-85</v>
      </c>
      <c r="E7" s="82"/>
      <c r="F7" s="82">
        <v>-40</v>
      </c>
      <c r="G7" s="82"/>
      <c r="H7" s="82">
        <v>0</v>
      </c>
      <c r="I7" s="138"/>
      <c r="J7" s="82">
        <v>75</v>
      </c>
      <c r="K7" s="138"/>
      <c r="L7" s="82">
        <v>150</v>
      </c>
      <c r="M7" s="261"/>
    </row>
    <row r="8" spans="2:15" ht="40.15" customHeight="1">
      <c r="B8" s="167" t="s">
        <v>503</v>
      </c>
      <c r="C8" s="137"/>
      <c r="D8" s="82">
        <v>-85</v>
      </c>
      <c r="E8" s="82"/>
      <c r="F8" s="82">
        <v>-40</v>
      </c>
      <c r="G8" s="82"/>
      <c r="H8" s="82">
        <v>0</v>
      </c>
      <c r="I8" s="138"/>
      <c r="J8" s="82">
        <v>75</v>
      </c>
      <c r="K8" s="138"/>
      <c r="L8" s="82">
        <v>150</v>
      </c>
      <c r="M8" s="261"/>
    </row>
    <row r="9" spans="2:15" ht="40.15" customHeight="1">
      <c r="B9" s="302" t="s">
        <v>504</v>
      </c>
      <c r="C9" s="121"/>
      <c r="D9" s="121"/>
      <c r="E9" s="121"/>
      <c r="F9" s="121"/>
      <c r="G9" s="121"/>
      <c r="H9" s="121"/>
      <c r="I9" s="121"/>
      <c r="J9" s="121"/>
      <c r="K9" s="121"/>
      <c r="L9" s="121"/>
      <c r="M9" s="121"/>
    </row>
    <row r="10" spans="2:15" ht="40.15" customHeight="1">
      <c r="B10" s="374" t="s">
        <v>505</v>
      </c>
      <c r="C10" s="137" t="s">
        <v>506</v>
      </c>
      <c r="D10" s="82">
        <v>5</v>
      </c>
      <c r="E10" s="82"/>
      <c r="F10" s="82"/>
      <c r="G10" s="138" t="s">
        <v>507</v>
      </c>
      <c r="H10" s="82">
        <v>23</v>
      </c>
      <c r="I10" s="138" t="s">
        <v>508</v>
      </c>
      <c r="J10" s="82"/>
      <c r="K10" s="82"/>
      <c r="L10" s="82">
        <v>40</v>
      </c>
      <c r="M10" s="261"/>
    </row>
    <row r="11" spans="2:15" ht="40.15" customHeight="1">
      <c r="B11" s="374"/>
      <c r="C11" s="137" t="s">
        <v>509</v>
      </c>
      <c r="D11" s="139">
        <v>0.1</v>
      </c>
      <c r="E11" s="139"/>
      <c r="F11" s="82"/>
      <c r="G11" s="140" t="s">
        <v>510</v>
      </c>
      <c r="H11" s="139">
        <v>0.5</v>
      </c>
      <c r="I11" s="140" t="s">
        <v>511</v>
      </c>
      <c r="J11" s="82"/>
      <c r="K11" s="82"/>
      <c r="L11" s="139">
        <v>0.9</v>
      </c>
      <c r="M11" s="261"/>
    </row>
    <row r="12" spans="2:15" ht="40.15" customHeight="1">
      <c r="B12" s="375" t="s">
        <v>512</v>
      </c>
      <c r="C12" s="137" t="s">
        <v>513</v>
      </c>
      <c r="D12" s="82">
        <v>5</v>
      </c>
      <c r="E12" s="274"/>
      <c r="F12" s="274"/>
      <c r="G12" s="138" t="s">
        <v>507</v>
      </c>
      <c r="H12" s="305">
        <v>23</v>
      </c>
      <c r="I12" s="138" t="s">
        <v>508</v>
      </c>
      <c r="J12" s="274"/>
      <c r="K12" s="274"/>
      <c r="L12" s="255">
        <v>40</v>
      </c>
      <c r="M12" s="261"/>
    </row>
    <row r="13" spans="2:15" ht="40.15" customHeight="1">
      <c r="B13" s="376"/>
      <c r="C13" s="137" t="s">
        <v>509</v>
      </c>
      <c r="D13" s="176"/>
      <c r="E13" s="140" t="s">
        <v>514</v>
      </c>
      <c r="F13" s="82"/>
      <c r="G13" s="140" t="s">
        <v>510</v>
      </c>
      <c r="H13" s="303" t="s">
        <v>515</v>
      </c>
      <c r="I13" s="140" t="s">
        <v>511</v>
      </c>
      <c r="J13" s="82"/>
      <c r="K13" s="140" t="s">
        <v>516</v>
      </c>
      <c r="L13" s="176"/>
      <c r="M13" s="261"/>
    </row>
    <row r="14" spans="2:15" ht="40.15" customHeight="1">
      <c r="B14" s="302" t="s">
        <v>280</v>
      </c>
      <c r="C14" s="121"/>
      <c r="D14" s="121"/>
      <c r="E14" s="121"/>
      <c r="F14" s="121"/>
      <c r="G14" s="121"/>
      <c r="H14" s="121"/>
      <c r="I14" s="121"/>
      <c r="J14" s="121"/>
      <c r="K14" s="121"/>
      <c r="L14" s="121"/>
      <c r="M14" s="121"/>
      <c r="O14" t="s">
        <v>517</v>
      </c>
    </row>
    <row r="15" spans="2:15" ht="40.15" customHeight="1">
      <c r="B15" s="137" t="s">
        <v>518</v>
      </c>
      <c r="C15" s="137" t="s">
        <v>499</v>
      </c>
      <c r="D15" s="138" t="s">
        <v>519</v>
      </c>
      <c r="E15" s="138" t="s">
        <v>520</v>
      </c>
      <c r="F15" s="82"/>
      <c r="G15" s="138"/>
      <c r="H15" s="82">
        <v>0</v>
      </c>
      <c r="I15" s="138" t="s">
        <v>521</v>
      </c>
      <c r="J15" s="82"/>
      <c r="K15" s="82"/>
      <c r="L15" s="138" t="s">
        <v>522</v>
      </c>
      <c r="M15" s="261"/>
    </row>
    <row r="16" spans="2:15" ht="40.15" customHeight="1">
      <c r="B16" s="137" t="s">
        <v>523</v>
      </c>
      <c r="C16" s="137" t="s">
        <v>524</v>
      </c>
      <c r="D16" s="138" t="s">
        <v>525</v>
      </c>
      <c r="E16" s="138" t="s">
        <v>526</v>
      </c>
      <c r="F16" s="138" t="s">
        <v>527</v>
      </c>
      <c r="G16" s="138" t="s">
        <v>528</v>
      </c>
      <c r="H16" s="82">
        <v>0</v>
      </c>
      <c r="I16" s="138" t="s">
        <v>529</v>
      </c>
      <c r="J16" s="138" t="s">
        <v>530</v>
      </c>
      <c r="K16" s="138" t="s">
        <v>531</v>
      </c>
      <c r="L16" s="138" t="s">
        <v>532</v>
      </c>
      <c r="M16" s="82"/>
    </row>
    <row r="17" spans="2:13" ht="40.15" customHeight="1">
      <c r="B17" s="302" t="s">
        <v>533</v>
      </c>
      <c r="C17" s="121"/>
      <c r="D17" s="121"/>
      <c r="E17" s="121"/>
      <c r="F17" s="121"/>
      <c r="G17" s="121"/>
      <c r="H17" s="121"/>
      <c r="I17" s="121"/>
      <c r="J17" s="121"/>
      <c r="K17" s="121"/>
      <c r="L17" s="121"/>
      <c r="M17" s="121"/>
    </row>
    <row r="18" spans="2:13" ht="40.15" customHeight="1">
      <c r="B18" s="137" t="s">
        <v>534</v>
      </c>
      <c r="C18" s="137" t="s">
        <v>535</v>
      </c>
      <c r="D18" s="82">
        <v>4</v>
      </c>
      <c r="E18" s="82">
        <v>8</v>
      </c>
      <c r="F18" s="82"/>
      <c r="G18" s="82">
        <v>12</v>
      </c>
      <c r="H18" s="138"/>
      <c r="I18" s="82"/>
      <c r="J18" s="82"/>
      <c r="K18" s="82">
        <v>16</v>
      </c>
      <c r="L18" s="82">
        <v>20</v>
      </c>
      <c r="M18" s="261"/>
    </row>
    <row r="19" spans="2:13" ht="40.15" customHeight="1">
      <c r="B19" s="137" t="s">
        <v>536</v>
      </c>
      <c r="C19" s="137" t="s">
        <v>535</v>
      </c>
      <c r="D19" s="82">
        <v>0</v>
      </c>
      <c r="E19" s="82">
        <v>2.5</v>
      </c>
      <c r="F19" s="82"/>
      <c r="G19" s="82">
        <v>5</v>
      </c>
      <c r="H19" s="138"/>
      <c r="I19" s="82"/>
      <c r="J19" s="82"/>
      <c r="K19" s="82">
        <v>7.5</v>
      </c>
      <c r="L19" s="82">
        <v>10</v>
      </c>
      <c r="M19" s="261"/>
    </row>
    <row r="20" spans="2:13" ht="40.15" customHeight="1">
      <c r="B20" s="302" t="s">
        <v>537</v>
      </c>
      <c r="C20" s="121"/>
      <c r="D20" s="121"/>
      <c r="E20" s="121"/>
      <c r="F20" s="121"/>
      <c r="G20" s="121"/>
      <c r="H20" s="121"/>
      <c r="I20" s="121"/>
      <c r="J20" s="121"/>
      <c r="K20" s="121"/>
      <c r="L20" s="121"/>
      <c r="M20" s="121"/>
    </row>
    <row r="21" spans="2:13" ht="40.15" customHeight="1">
      <c r="B21" s="137" t="s">
        <v>538</v>
      </c>
      <c r="C21" s="137" t="s">
        <v>539</v>
      </c>
      <c r="D21" s="82"/>
      <c r="E21" s="82"/>
      <c r="F21" s="82"/>
      <c r="G21" s="82"/>
      <c r="H21" s="138"/>
      <c r="I21" s="82"/>
      <c r="J21" s="82"/>
      <c r="K21" s="82"/>
      <c r="L21" s="82"/>
      <c r="M21" s="261"/>
    </row>
    <row r="22" spans="2:13" ht="40.15" customHeight="1">
      <c r="B22" s="137" t="s">
        <v>540</v>
      </c>
      <c r="C22" s="137" t="s">
        <v>539</v>
      </c>
      <c r="D22" s="82"/>
      <c r="E22" s="82"/>
      <c r="F22" s="82"/>
      <c r="G22" s="82"/>
      <c r="H22" s="138"/>
      <c r="I22" s="82"/>
      <c r="J22" s="82"/>
      <c r="K22" s="82"/>
      <c r="L22" s="82"/>
      <c r="M22" s="261"/>
    </row>
    <row r="23" spans="2:13" ht="40.15" customHeight="1">
      <c r="B23" s="302" t="s">
        <v>541</v>
      </c>
      <c r="C23" s="121"/>
      <c r="D23" s="121"/>
      <c r="E23" s="121"/>
      <c r="F23" s="121"/>
      <c r="G23" s="121"/>
      <c r="H23" s="121"/>
      <c r="I23" s="121"/>
      <c r="J23" s="121"/>
      <c r="K23" s="121"/>
      <c r="L23" s="121"/>
      <c r="M23" s="121"/>
    </row>
    <row r="24" spans="2:13" ht="40.15" customHeight="1">
      <c r="B24" s="137" t="s">
        <v>542</v>
      </c>
      <c r="C24" s="137" t="s">
        <v>539</v>
      </c>
      <c r="D24" s="82"/>
      <c r="E24" s="82"/>
      <c r="F24" s="82"/>
      <c r="G24" s="82"/>
      <c r="H24" s="138"/>
      <c r="I24" s="82"/>
      <c r="J24" s="82"/>
      <c r="K24" s="82"/>
      <c r="L24" s="82"/>
      <c r="M24" s="261"/>
    </row>
    <row r="25" spans="2:13" ht="40.15" customHeight="1">
      <c r="B25" s="137" t="s">
        <v>543</v>
      </c>
      <c r="C25" s="137" t="s">
        <v>539</v>
      </c>
      <c r="D25" s="82"/>
      <c r="E25" s="82"/>
      <c r="F25" s="82"/>
      <c r="G25" s="82"/>
      <c r="H25" s="138"/>
      <c r="I25" s="82"/>
      <c r="J25" s="82"/>
      <c r="K25" s="82"/>
      <c r="L25" s="82"/>
      <c r="M25" s="261"/>
    </row>
    <row r="26" spans="2:13" ht="40.15" customHeight="1">
      <c r="B26" s="302" t="s">
        <v>544</v>
      </c>
      <c r="C26" s="121"/>
      <c r="D26" s="121"/>
      <c r="E26" s="121"/>
      <c r="F26" s="121"/>
      <c r="G26" s="121"/>
      <c r="H26" s="121"/>
      <c r="I26" s="121"/>
      <c r="J26" s="121"/>
      <c r="K26" s="121"/>
      <c r="L26" s="121"/>
      <c r="M26" s="121"/>
    </row>
    <row r="27" spans="2:13" ht="40.15" customHeight="1">
      <c r="B27" s="137" t="s">
        <v>545</v>
      </c>
      <c r="C27" s="137"/>
      <c r="D27" s="82">
        <v>0</v>
      </c>
      <c r="E27" s="82"/>
      <c r="F27" s="82">
        <v>5</v>
      </c>
      <c r="G27" s="82"/>
      <c r="H27" s="138"/>
      <c r="I27" s="82"/>
      <c r="J27" s="82">
        <v>10</v>
      </c>
      <c r="K27" s="82"/>
      <c r="L27" s="82">
        <v>20</v>
      </c>
      <c r="M27" s="304"/>
    </row>
    <row r="29" spans="2:13">
      <c r="B29" s="13"/>
      <c r="C29" s="8"/>
      <c r="D29" s="42"/>
      <c r="E29" s="42"/>
      <c r="F29" s="5"/>
      <c r="G29" s="5"/>
      <c r="H29" s="42"/>
      <c r="I29" s="42"/>
      <c r="J29" s="5"/>
      <c r="K29" s="5"/>
      <c r="L29" s="42"/>
    </row>
    <row r="30" spans="2:13">
      <c r="B30" s="13"/>
      <c r="C30" s="8"/>
      <c r="D30" s="42"/>
      <c r="E30" s="42"/>
      <c r="F30" s="5"/>
      <c r="G30" s="5"/>
      <c r="H30" s="42"/>
      <c r="I30" s="42"/>
      <c r="J30" s="5"/>
      <c r="K30" s="5"/>
      <c r="L30" s="42"/>
    </row>
  </sheetData>
  <mergeCells count="2">
    <mergeCell ref="B10:B11"/>
    <mergeCell ref="B12: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3e63393-fd02-47f9-9482-492fd2da00d7" xsi:nil="true"/>
    <lcf76f155ced4ddcb4097134ff3c332f xmlns="5a51b8d0-4da9-4caa-b0ff-564e006871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EED5D9CBCD1A34BB106AAC8A95B3522" ma:contentTypeVersion="14" ma:contentTypeDescription="Opret et nyt dokument." ma:contentTypeScope="" ma:versionID="2ee1b818333a939f2467b66709a624e8">
  <xsd:schema xmlns:xsd="http://www.w3.org/2001/XMLSchema" xmlns:xs="http://www.w3.org/2001/XMLSchema" xmlns:p="http://schemas.microsoft.com/office/2006/metadata/properties" xmlns:ns2="5a51b8d0-4da9-4caa-b0ff-564e0068717f" xmlns:ns3="23e63393-fd02-47f9-9482-492fd2da00d7" targetNamespace="http://schemas.microsoft.com/office/2006/metadata/properties" ma:root="true" ma:fieldsID="4ef154c98d9fcbd5020e339e48141500" ns2:_="" ns3:_="">
    <xsd:import namespace="5a51b8d0-4da9-4caa-b0ff-564e0068717f"/>
    <xsd:import namespace="23e63393-fd02-47f9-9482-492fd2da00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51b8d0-4da9-4caa-b0ff-564e006871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Billedmærker" ma:readOnly="false" ma:fieldId="{5cf76f15-5ced-4ddc-b409-7134ff3c332f}" ma:taxonomyMulti="true" ma:sspId="2449fb74-ddce-4354-82c8-d456aa319ee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e63393-fd02-47f9-9482-492fd2da00d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6e85e13-9911-4569-9b93-bafd70ef1123}" ma:internalName="TaxCatchAll" ma:showField="CatchAllData" ma:web="23e63393-fd02-47f9-9482-492fd2da00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D9E8E9-A834-4595-B571-58A771FB96BD}"/>
</file>

<file path=customXml/itemProps2.xml><?xml version="1.0" encoding="utf-8"?>
<ds:datastoreItem xmlns:ds="http://schemas.openxmlformats.org/officeDocument/2006/customXml" ds:itemID="{20FA85FC-82DB-4540-A5A4-A96F7F50E8EC}"/>
</file>

<file path=customXml/itemProps3.xml><?xml version="1.0" encoding="utf-8"?>
<ds:datastoreItem xmlns:ds="http://schemas.openxmlformats.org/officeDocument/2006/customXml" ds:itemID="{7A4FDA2E-DB8C-4F7F-B917-DC15D7C9067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IMC Office</dc:creator>
  <cp:keywords/>
  <dc:description/>
  <cp:lastModifiedBy>Andreas Kößler</cp:lastModifiedBy>
  <cp:revision/>
  <dcterms:created xsi:type="dcterms:W3CDTF">2021-09-22T14:58:09Z</dcterms:created>
  <dcterms:modified xsi:type="dcterms:W3CDTF">2025-11-18T20:51:15Z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0x010100BEED5D9CBCD1A34BB106AAC8A95B3522</vt:lpwstr>
  </property>
  <property fmtid="{D5CDD505-2E9C-101B-9397-08002B2CF9AE}" pid="3" name="MediaServiceImageTags">
    <vt:lpwstr/>
  </property>
  <property fmtid="{D5CDD505-2E9C-101B-9397-08002B2CF9AE}" pid="4" name="Order">
    <vt:r8>19000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